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25" tabRatio="940" activeTab="0"/>
  </bookViews>
  <sheets>
    <sheet name="Kosztorys" sheetId="1" r:id="rId1"/>
  </sheets>
  <definedNames>
    <definedName name="Excel_BuiltIn_Print_Titles_1" localSheetId="0">'Kosztorys'!#REF!</definedName>
    <definedName name="Excel_BuiltIn_Print_Titles_1">#REF!</definedName>
    <definedName name="_xlnm.Print_Area" localSheetId="0">'Kosztorys'!$A$1:$G$78</definedName>
  </definedNames>
  <calcPr fullCalcOnLoad="1" fullPrecision="0"/>
</workbook>
</file>

<file path=xl/sharedStrings.xml><?xml version="1.0" encoding="utf-8"?>
<sst xmlns="http://schemas.openxmlformats.org/spreadsheetml/2006/main" count="175" uniqueCount="109">
  <si>
    <t>L.p.</t>
  </si>
  <si>
    <t>Podstawa</t>
  </si>
  <si>
    <t>Opis i wyliczenia</t>
  </si>
  <si>
    <t>J.m.</t>
  </si>
  <si>
    <t>Razem</t>
  </si>
  <si>
    <t>SST
CPV</t>
  </si>
  <si>
    <t>01.01.01</t>
  </si>
  <si>
    <t xml:space="preserve">Odtworzenie trasy i punktów wysokościowych </t>
  </si>
  <si>
    <t>km</t>
  </si>
  <si>
    <t>01.02.02</t>
  </si>
  <si>
    <t>Usunięcie warstwy humusu /darniny/</t>
  </si>
  <si>
    <t>01.02.04</t>
  </si>
  <si>
    <t>Rozbiórki elementów dróg, ogrodzeń i przepustów</t>
  </si>
  <si>
    <t>m</t>
  </si>
  <si>
    <t>02.01.01</t>
  </si>
  <si>
    <t>Wykonanie wykopów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</si>
  <si>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</si>
  <si>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</si>
  <si>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</si>
  <si>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>szt.</t>
  </si>
  <si>
    <t>04.04.02</t>
  </si>
  <si>
    <t>Podbudowy z kruszywa łamanego stabilizowanego mechanicznie</t>
  </si>
  <si>
    <t>05.03.05</t>
  </si>
  <si>
    <t>Nawierzchnia z betonu asfaltowego</t>
  </si>
  <si>
    <t>06.01.01</t>
  </si>
  <si>
    <r>
      <t xml:space="preserve">01.00.00
</t>
    </r>
    <r>
      <rPr>
        <sz val="10"/>
        <rFont val="Cambria"/>
        <family val="1"/>
      </rPr>
      <t>45100000-8</t>
    </r>
  </si>
  <si>
    <r>
      <t xml:space="preserve">ROBOTY PRZYGOTOWAWCZE
</t>
    </r>
    <r>
      <rPr>
        <sz val="10"/>
        <rFont val="Cambria"/>
        <family val="1"/>
      </rPr>
      <t>Roboty w zakresie burzenia, roboty ziemne</t>
    </r>
  </si>
  <si>
    <r>
      <t>m</t>
    </r>
    <r>
      <rPr>
        <b/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</si>
  <si>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</si>
  <si>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3</t>
    </r>
  </si>
  <si>
    <r>
      <t xml:space="preserve">02.00.00
</t>
    </r>
    <r>
      <rPr>
        <sz val="10"/>
        <rFont val="Cambria"/>
        <family val="1"/>
      </rPr>
      <t>45100000-8</t>
    </r>
  </si>
  <si>
    <r>
      <t xml:space="preserve">ROBOTY ZIEMNE
</t>
    </r>
    <r>
      <rPr>
        <sz val="10"/>
        <rFont val="Cambria"/>
        <family val="1"/>
      </rPr>
      <t>Roboty w zakresie usuwania gleby</t>
    </r>
  </si>
  <si>
    <r>
      <t xml:space="preserve">04.00.00
</t>
    </r>
    <r>
      <rPr>
        <sz val="10"/>
        <rFont val="Cambria"/>
        <family val="1"/>
      </rPr>
      <t>45233000-9</t>
    </r>
  </si>
  <si>
    <t>Umocnienie powierzchniowe skarp rowów i ścieków</t>
  </si>
  <si>
    <t xml:space="preserve">Humusowanie z obsianiem skarp przy grubości warstwy ziemi urodzajnej (humusu) 10 cm z dowozem ziemi urodzajnej </t>
  </si>
  <si>
    <t>Umocnienie skarp płytami ażurowymi 60x40x10 cm (35kg/szt.). Wypełnienie wolnych przestrzeni humusem i obsianie trawą, podsypka cementowo-piaskowa 5cm</t>
  </si>
  <si>
    <t>Wykonanie nawierzchni żwirowej, grubość warstwy po zagęszczeniu do 30cm</t>
  </si>
  <si>
    <t>06.02.01</t>
  </si>
  <si>
    <t>04.05.01</t>
  </si>
  <si>
    <t>Podłoże gruntowe ulepszone, podbudowa z kruszywa stabilizowanego spoiwem</t>
  </si>
  <si>
    <t>01.02.01</t>
  </si>
  <si>
    <t>Usunięcie drzew lub krzaków w warunkach normalnych</t>
  </si>
  <si>
    <r>
      <t xml:space="preserve">05.00.00
</t>
    </r>
    <r>
      <rPr>
        <sz val="10"/>
        <rFont val="Cambria"/>
        <family val="1"/>
      </rPr>
      <t>45233000-9</t>
    </r>
  </si>
  <si>
    <r>
      <t xml:space="preserve">06.00.00
</t>
    </r>
    <r>
      <rPr>
        <sz val="10"/>
        <rFont val="Cambria"/>
        <family val="1"/>
      </rPr>
      <t>45233000-9</t>
    </r>
  </si>
  <si>
    <t>Cena [zł]</t>
  </si>
  <si>
    <t>Suma [zł]</t>
  </si>
  <si>
    <t>Rozebranie słupków (masztów) do znaków drogowych</t>
  </si>
  <si>
    <t>Zdjęcie tarcz (tablic) znaków drogowych</t>
  </si>
  <si>
    <r>
      <t xml:space="preserve">07.00.00
</t>
    </r>
    <r>
      <rPr>
        <sz val="10"/>
        <rFont val="Times New Roman"/>
        <family val="1"/>
      </rPr>
      <t>45233000-9</t>
    </r>
  </si>
  <si>
    <t>07.01.01</t>
  </si>
  <si>
    <t>Oznakowanie poziome</t>
  </si>
  <si>
    <r>
      <t>m</t>
    </r>
    <r>
      <rPr>
        <vertAlign val="superscript"/>
        <sz val="10"/>
        <rFont val="Times New Roman"/>
        <family val="1"/>
      </rPr>
      <t>2</t>
    </r>
  </si>
  <si>
    <t>07.02.01</t>
  </si>
  <si>
    <t>Oznakowanie pionowe</t>
  </si>
  <si>
    <t>Ustawienie słupków stalowych dla znaków drogowych</t>
  </si>
  <si>
    <t>Przymocowanie tarcz znaków drogowych odblaskowych do gotowych słupków (folia I generacji)</t>
  </si>
  <si>
    <t>06.03.01</t>
  </si>
  <si>
    <t>Ścinanie i uzupełnianie poboczy</t>
  </si>
  <si>
    <t>Ułożenie przepustów rurowych HDPE o średnicy 40 cm pod zjazdami i skrzyżowaniami</t>
  </si>
  <si>
    <t>Wartość kosztorysowa robót bez podatku VAT</t>
  </si>
  <si>
    <t>STWiORB
CPV</t>
  </si>
  <si>
    <t>04.01.01</t>
  </si>
  <si>
    <t>Koryto wraz z profilowaniem i zagęszczeniem podłoża</t>
  </si>
  <si>
    <t>Profilowanie i zagęszczanie podłoża wykonywane mechanicznie</t>
  </si>
  <si>
    <t>Oczyszczenie i skropienie warstw konstrukcyjnych</t>
  </si>
  <si>
    <t>Usunięcie warstwy ziemi urodzajnej (humusu) grubość warstwy do 10 cm</t>
  </si>
  <si>
    <t>Wykonanie podbudowy z kruszywa łamanego 0/31,5, w-wa górna gr. warstwy po zagęszczeniu 15 cm</t>
  </si>
  <si>
    <t>Karczowanie krzaków lub zagajników</t>
  </si>
  <si>
    <t>Karczowanie krzaków i poszycia ilości sztuk 1000/ha</t>
  </si>
  <si>
    <t>ha</t>
  </si>
  <si>
    <t>ROBOTY PRZYGOTOWAWCZE</t>
  </si>
  <si>
    <t>ROBOTY ZIEMNE</t>
  </si>
  <si>
    <t>PODBUDOWY</t>
  </si>
  <si>
    <t>NAWIERZCHNIE</t>
  </si>
  <si>
    <t>ROBOTY WYKOŃCZENIOWE</t>
  </si>
  <si>
    <t>OZNAKOWANIE DRÓG I URZĄDZENIA BEZPIECZEŃSTWA RUCHU</t>
  </si>
  <si>
    <t>Umocnienie dna rowów i ścieków korytkami betonowymi typu mulda - duża z ławą żwirową o gr. 15cm</t>
  </si>
  <si>
    <t>04.07.01</t>
  </si>
  <si>
    <t>Podbudowy z betonu asfaltowego</t>
  </si>
  <si>
    <t>Wykonanie podbudowy z betonu asfaltowego AC 16P, gr. warstwy po zagęszczeniu 8cm</t>
  </si>
  <si>
    <t>Wykonanie podbudowy z kruszywa łamanego 0/31,5, w-wa górna gr. warstwy po zagęszczeniu 10 cm</t>
  </si>
  <si>
    <t>Oznakowanie poziome jezdni mat. grubowarstwowymi (masy chemoutwardzalne)- linie ciągłe</t>
  </si>
  <si>
    <t>Oznakowanie poziome jezdni mat. grubowarstwowymi (masy chemoutwardzalne) - linie przerywane</t>
  </si>
  <si>
    <t>,</t>
  </si>
  <si>
    <t>Wykonanie wykopów mechanicznie w gruncie kat. I-VI  z transportem urobku w tym wykonanie rowów</t>
  </si>
  <si>
    <t>Wartość podatku VAT 23%</t>
  </si>
  <si>
    <t>Wartość kosztorysowa robót z podatkiem VAT</t>
  </si>
  <si>
    <t>Ścinanie drzew o średnicy do 15 cm wraz z karczowaniem pni oraz wywiezieniem dłużyc, gałęzi i karpiny poza teren budowy</t>
  </si>
  <si>
    <t>Ścinanie drzew o średnicy 16-35 cm wraz z karczowaniem pni oraz wywiezieniem dłużyc, gałęzi i karpiny poza teren budowy</t>
  </si>
  <si>
    <t>Ścinanie drzew o średnicy 36-45 cm wraz z karczowaniem pni oraz wywiezieniem dłużyc, gałęzi i karpiny poza teren budowy</t>
  </si>
  <si>
    <t>Ścinanie drzew o średnicy 46-55 cm wraz z karczowaniem pni oraz wywiezieniem dłużyc, gałęzi i karpiny poza teren budowy</t>
  </si>
  <si>
    <t>Ścinanie drzew o średnicy 56-75 cm wraz z karczowaniem pni oraz wywiezieniem dłużyc, gałęzi i karpiny poza teren budowy</t>
  </si>
  <si>
    <t>Ścinanie drzew o średnicy 76-105 cm wraz z karczowaniem pni oraz wywiezieniem dłużyc, gałęzi i karpiny poza teren budowy</t>
  </si>
  <si>
    <t>Rozebranie nawierzchni asfaltowej, grubość nawierzchni 15 cm z wywiezieniem materiału z rozbiórki poza teren budowy</t>
  </si>
  <si>
    <t>Rozebranie nawierzchni z betonu, grubość nawierzchni 15 cm z wywiezieniem materiału z rozbiórki poza teren budowy</t>
  </si>
  <si>
    <t>Rozebranie nawierzchni z brukowca, grubość nawierzchni 12-16 cm z wywiezieniem materiału z rozbiórki poza teren budowy</t>
  </si>
  <si>
    <r>
      <t xml:space="preserve">PODBUDOWY
</t>
    </r>
    <r>
      <rPr>
        <sz val="10"/>
        <rFont val="Cambria"/>
        <family val="1"/>
      </rPr>
      <t>Roboty w zakresie konstruowania, fundamentowania oraz wykonywania nawierzchni dróg</t>
    </r>
  </si>
  <si>
    <r>
      <t xml:space="preserve">NAWIERZCHNIE
</t>
    </r>
    <r>
      <rPr>
        <sz val="10"/>
        <rFont val="Cambria"/>
        <family val="1"/>
      </rPr>
      <t>Roboty w zakresie konstruowania, fundamentowania oraz wykonywania nawierzchni  dróg</t>
    </r>
  </si>
  <si>
    <r>
      <t xml:space="preserve">ROBOTY WYKOŃCZENIOWE
</t>
    </r>
    <r>
      <rPr>
        <sz val="10"/>
        <rFont val="Cambria"/>
        <family val="1"/>
      </rPr>
      <t>Roboty w zakresie konstruowania, fundamentowania oraz wykonywania nawierzchni  dróg</t>
    </r>
  </si>
  <si>
    <r>
      <t xml:space="preserve">OZNAKOWANIE DRÓG I URZĄDZENIA BEZPIECZEŃSTWA RUCHU
</t>
    </r>
    <r>
      <rPr>
        <sz val="10"/>
        <rFont val="Times New Roman"/>
        <family val="1"/>
      </rPr>
      <t>Roboty w zakresie konstruowania, fundamentowania oraz wykonywania nawierzchni dróg</t>
    </r>
  </si>
  <si>
    <t>Wykonanie warstwy wiążącej z mieszanki mineralno-asfaltowej grysowej AC16w , grubość warstwy po zagęszczeniu 6 cm wraz z oczyszczeniem i skropieniem</t>
  </si>
  <si>
    <t>Wykonanie warstwy wiążącej z mieszanki mineralno-asfaltowej grysowej AC16w , grubość warstwy po zagęszczeniu 8 cm wraz z oczyszczeniem i skropieniem</t>
  </si>
  <si>
    <t>Wykonanie warstwy ścieralnej z mieszanki mineralno-asfaltowej grysowej 
AC 11s, grubość warstwy po zagęszczeniu 4 cm wraz z oczyszczeniem i skropieniem</t>
  </si>
  <si>
    <t>Odtworzenie trasy i punktów wysokościowych przy liniowych robotach ziemnych (drogi) w terenie równinnym, inwentaryzacja powykonawcza</t>
  </si>
  <si>
    <t>Wykonanie poboczy o nawierzchni żwirowej, grubość warstwy po zagęszczeniu 15cm</t>
  </si>
  <si>
    <t>Ścianki czołowe dla przepustów o średnicy 40 i 50 cm pod zjazdami i skrzyżowaniami</t>
  </si>
  <si>
    <t>Wykonanie podbudowy metodą recyklingu wgłębnego na miejscu z dodatkiem spoiwa i środka EN-1 lub równoważnego, gr. w-wy 35 cm</t>
  </si>
  <si>
    <t>Formularz 2.2 do SIWZ</t>
  </si>
  <si>
    <t>KOSZTORYS OFERTOWY
na zamówienie pn.:
Przebudowa drogi powiatowej nr 1715W Brzóza – Radom (V Etap), 
na terenie gminy Jastrzębia, na odcinku długości 635 m, od km 18+865 do km 19+500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</si>
</sst>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#,##0.00\ _z_ł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"/>
    <numFmt numFmtId="175" formatCode="\1\9\900"/>
    <numFmt numFmtId="176" formatCode="#,##0.00\ &quot;zł&quot;"/>
    <numFmt numFmtId="177" formatCode="0.00000"/>
    <numFmt numFmtId="178" formatCode="#,##0.0"/>
    <numFmt numFmtId="179" formatCode="#,##0.000"/>
    <numFmt numFmtId="180" formatCode="#,##0.0000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b/>
      <vertAlign val="superscript"/>
      <sz val="10"/>
      <name val="Cambria"/>
      <family val="1"/>
    </font>
    <font>
      <vertAlign val="superscript"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10"/>
      <name val="Calibri"/>
      <family val="2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7" fillId="3" borderId="0" applyNumberFormat="0" applyBorder="0" applyAlignment="0" applyProtection="0"/>
    <xf numFmtId="0" fontId="28" fillId="4" borderId="0" applyNumberFormat="0" applyBorder="0" applyAlignment="0" applyProtection="0"/>
    <xf numFmtId="0" fontId="17" fillId="5" borderId="0" applyNumberFormat="0" applyBorder="0" applyAlignment="0" applyProtection="0"/>
    <xf numFmtId="0" fontId="28" fillId="6" borderId="0" applyNumberFormat="0" applyBorder="0" applyAlignment="0" applyProtection="0"/>
    <xf numFmtId="0" fontId="17" fillId="7" borderId="0" applyNumberFormat="0" applyBorder="0" applyAlignment="0" applyProtection="0"/>
    <xf numFmtId="0" fontId="28" fillId="8" borderId="0" applyNumberFormat="0" applyBorder="0" applyAlignment="0" applyProtection="0"/>
    <xf numFmtId="0" fontId="17" fillId="9" borderId="0" applyNumberFormat="0" applyBorder="0" applyAlignment="0" applyProtection="0"/>
    <xf numFmtId="0" fontId="28" fillId="10" borderId="0" applyNumberFormat="0" applyBorder="0" applyAlignment="0" applyProtection="0"/>
    <xf numFmtId="0" fontId="17" fillId="11" borderId="0" applyNumberFormat="0" applyBorder="0" applyAlignment="0" applyProtection="0"/>
    <xf numFmtId="0" fontId="28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14" borderId="0" applyNumberFormat="0" applyBorder="0" applyAlignment="0" applyProtection="0"/>
    <xf numFmtId="0" fontId="17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8" borderId="0" applyNumberFormat="0" applyBorder="0" applyAlignment="0" applyProtection="0"/>
    <xf numFmtId="0" fontId="17" fillId="19" borderId="0" applyNumberFormat="0" applyBorder="0" applyAlignment="0" applyProtection="0"/>
    <xf numFmtId="0" fontId="28" fillId="20" borderId="0" applyNumberFormat="0" applyBorder="0" applyAlignment="0" applyProtection="0"/>
    <xf numFmtId="0" fontId="17" fillId="9" borderId="0" applyNumberFormat="0" applyBorder="0" applyAlignment="0" applyProtection="0"/>
    <xf numFmtId="0" fontId="28" fillId="21" borderId="0" applyNumberFormat="0" applyBorder="0" applyAlignment="0" applyProtection="0"/>
    <xf numFmtId="0" fontId="17" fillId="15" borderId="0" applyNumberFormat="0" applyBorder="0" applyAlignment="0" applyProtection="0"/>
    <xf numFmtId="0" fontId="28" fillId="22" borderId="0" applyNumberFormat="0" applyBorder="0" applyAlignment="0" applyProtection="0"/>
    <xf numFmtId="0" fontId="17" fillId="23" borderId="0" applyNumberFormat="0" applyBorder="0" applyAlignment="0" applyProtection="0"/>
    <xf numFmtId="0" fontId="29" fillId="24" borderId="0" applyNumberFormat="0" applyBorder="0" applyAlignment="0" applyProtection="0"/>
    <xf numFmtId="0" fontId="16" fillId="25" borderId="0" applyNumberFormat="0" applyBorder="0" applyAlignment="0" applyProtection="0"/>
    <xf numFmtId="0" fontId="29" fillId="26" borderId="0" applyNumberFormat="0" applyBorder="0" applyAlignment="0" applyProtection="0"/>
    <xf numFmtId="0" fontId="16" fillId="17" borderId="0" applyNumberFormat="0" applyBorder="0" applyAlignment="0" applyProtection="0"/>
    <xf numFmtId="0" fontId="29" fillId="18" borderId="0" applyNumberFormat="0" applyBorder="0" applyAlignment="0" applyProtection="0"/>
    <xf numFmtId="0" fontId="16" fillId="19" borderId="0" applyNumberFormat="0" applyBorder="0" applyAlignment="0" applyProtection="0"/>
    <xf numFmtId="0" fontId="29" fillId="27" borderId="0" applyNumberFormat="0" applyBorder="0" applyAlignment="0" applyProtection="0"/>
    <xf numFmtId="0" fontId="16" fillId="28" borderId="0" applyNumberFormat="0" applyBorder="0" applyAlignment="0" applyProtection="0"/>
    <xf numFmtId="0" fontId="29" fillId="29" borderId="0" applyNumberFormat="0" applyBorder="0" applyAlignment="0" applyProtection="0"/>
    <xf numFmtId="0" fontId="16" fillId="30" borderId="0" applyNumberFormat="0" applyBorder="0" applyAlignment="0" applyProtection="0"/>
    <xf numFmtId="0" fontId="29" fillId="31" borderId="0" applyNumberFormat="0" applyBorder="0" applyAlignment="0" applyProtection="0"/>
    <xf numFmtId="0" fontId="16" fillId="32" borderId="0" applyNumberFormat="0" applyBorder="0" applyAlignment="0" applyProtection="0"/>
    <xf numFmtId="0" fontId="29" fillId="33" borderId="0" applyNumberFormat="0" applyBorder="0" applyAlignment="0" applyProtection="0"/>
    <xf numFmtId="0" fontId="16" fillId="34" borderId="0" applyNumberFormat="0" applyBorder="0" applyAlignment="0" applyProtection="0"/>
    <xf numFmtId="0" fontId="29" fillId="35" borderId="0" applyNumberFormat="0" applyBorder="0" applyAlignment="0" applyProtection="0"/>
    <xf numFmtId="0" fontId="16" fillId="36" borderId="0" applyNumberFormat="0" applyBorder="0" applyAlignment="0" applyProtection="0"/>
    <xf numFmtId="0" fontId="29" fillId="37" borderId="0" applyNumberFormat="0" applyBorder="0" applyAlignment="0" applyProtection="0"/>
    <xf numFmtId="0" fontId="16" fillId="38" borderId="0" applyNumberFormat="0" applyBorder="0" applyAlignment="0" applyProtection="0"/>
    <xf numFmtId="0" fontId="29" fillId="39" borderId="0" applyNumberFormat="0" applyBorder="0" applyAlignment="0" applyProtection="0"/>
    <xf numFmtId="0" fontId="16" fillId="28" borderId="0" applyNumberFormat="0" applyBorder="0" applyAlignment="0" applyProtection="0"/>
    <xf numFmtId="0" fontId="29" fillId="40" borderId="0" applyNumberFormat="0" applyBorder="0" applyAlignment="0" applyProtection="0"/>
    <xf numFmtId="0" fontId="16" fillId="30" borderId="0" applyNumberFormat="0" applyBorder="0" applyAlignment="0" applyProtection="0"/>
    <xf numFmtId="0" fontId="29" fillId="41" borderId="0" applyNumberFormat="0" applyBorder="0" applyAlignment="0" applyProtection="0"/>
    <xf numFmtId="0" fontId="16" fillId="42" borderId="0" applyNumberFormat="0" applyBorder="0" applyAlignment="0" applyProtection="0"/>
    <xf numFmtId="0" fontId="30" fillId="43" borderId="1" applyNumberFormat="0" applyAlignment="0" applyProtection="0"/>
    <xf numFmtId="0" fontId="8" fillId="13" borderId="2" applyNumberFormat="0" applyAlignment="0" applyProtection="0"/>
    <xf numFmtId="0" fontId="31" fillId="44" borderId="3" applyNumberFormat="0" applyAlignment="0" applyProtection="0"/>
    <xf numFmtId="0" fontId="9" fillId="45" borderId="4" applyNumberFormat="0" applyAlignment="0" applyProtection="0"/>
    <xf numFmtId="0" fontId="32" fillId="4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47" borderId="7" applyNumberFormat="0" applyAlignment="0" applyProtection="0"/>
    <xf numFmtId="0" fontId="12" fillId="48" borderId="8" applyNumberFormat="0" applyAlignment="0" applyProtection="0"/>
    <xf numFmtId="0" fontId="35" fillId="0" borderId="9" applyNumberFormat="0" applyFill="0" applyAlignment="0" applyProtection="0"/>
    <xf numFmtId="0" fontId="2" fillId="0" borderId="10" applyNumberFormat="0" applyFill="0" applyAlignment="0" applyProtection="0"/>
    <xf numFmtId="0" fontId="36" fillId="0" borderId="11" applyNumberFormat="0" applyFill="0" applyAlignment="0" applyProtection="0"/>
    <xf numFmtId="0" fontId="3" fillId="0" borderId="12" applyNumberFormat="0" applyFill="0" applyAlignment="0" applyProtection="0"/>
    <xf numFmtId="0" fontId="37" fillId="0" borderId="13" applyNumberFormat="0" applyFill="0" applyAlignment="0" applyProtection="0"/>
    <xf numFmtId="0" fontId="4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44" borderId="1" applyNumberFormat="0" applyAlignment="0" applyProtection="0"/>
    <xf numFmtId="0" fontId="10" fillId="45" borderId="2" applyNumberFormat="0" applyAlignment="0" applyProtection="0"/>
    <xf numFmtId="9" fontId="0" fillId="0" borderId="0" applyFill="0" applyBorder="0" applyAlignment="0" applyProtection="0"/>
    <xf numFmtId="0" fontId="40" fillId="0" borderId="15" applyNumberFormat="0" applyFill="0" applyAlignment="0" applyProtection="0"/>
    <xf numFmtId="0" fontId="15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51" borderId="17" applyNumberFormat="0" applyFont="0" applyAlignment="0" applyProtection="0"/>
    <xf numFmtId="0" fontId="0" fillId="52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53" borderId="0" applyNumberFormat="0" applyBorder="0" applyAlignment="0" applyProtection="0"/>
    <xf numFmtId="0" fontId="6" fillId="5" borderId="0" applyNumberFormat="0" applyBorder="0" applyAlignment="0" applyProtection="0"/>
  </cellStyleXfs>
  <cellXfs count="210">
    <xf numFmtId="0" fontId="0" fillId="0" borderId="0" xfId="0" applyAlignment="1">
      <alignment/>
    </xf>
    <xf numFmtId="164" fontId="24" fillId="0" borderId="19" xfId="87" applyNumberFormat="1" applyFont="1" applyFill="1" applyBorder="1" applyAlignment="1">
      <alignment horizontal="center" vertical="center" wrapText="1"/>
      <protection/>
    </xf>
    <xf numFmtId="164" fontId="24" fillId="0" borderId="20" xfId="87" applyNumberFormat="1" applyFont="1" applyFill="1" applyBorder="1" applyAlignment="1">
      <alignment horizontal="center" vertical="center" wrapText="1"/>
      <protection/>
    </xf>
    <xf numFmtId="0" fontId="24" fillId="0" borderId="20" xfId="0" applyFont="1" applyFill="1" applyBorder="1" applyAlignment="1">
      <alignment horizontal="center" vertical="center" wrapText="1"/>
    </xf>
    <xf numFmtId="0" fontId="18" fillId="0" borderId="21" xfId="87" applyNumberFormat="1" applyFont="1" applyFill="1" applyBorder="1" applyAlignment="1">
      <alignment horizontal="center" vertical="center" wrapText="1"/>
      <protection/>
    </xf>
    <xf numFmtId="0" fontId="24" fillId="0" borderId="22" xfId="0" applyNumberFormat="1" applyFont="1" applyFill="1" applyBorder="1" applyAlignment="1">
      <alignment horizontal="center" vertical="center" wrapText="1"/>
    </xf>
    <xf numFmtId="0" fontId="24" fillId="0" borderId="22" xfId="88" applyNumberFormat="1" applyFont="1" applyFill="1" applyBorder="1" applyAlignment="1" applyProtection="1" quotePrefix="1">
      <alignment horizontal="center" vertical="center" wrapText="1"/>
      <protection/>
    </xf>
    <xf numFmtId="0" fontId="24" fillId="0" borderId="23" xfId="88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87" applyFont="1" applyFill="1" applyBorder="1" applyAlignment="1">
      <alignment vertical="center"/>
      <protection/>
    </xf>
    <xf numFmtId="0" fontId="18" fillId="0" borderId="0" xfId="88" applyFont="1" applyFill="1" applyBorder="1" applyAlignment="1">
      <alignment horizontal="left" vertical="center"/>
      <protection/>
    </xf>
    <xf numFmtId="0" fontId="18" fillId="0" borderId="0" xfId="88" applyFont="1" applyFill="1" applyBorder="1" applyAlignment="1" applyProtection="1">
      <alignment horizontal="left" vertical="center"/>
      <protection locked="0"/>
    </xf>
    <xf numFmtId="165" fontId="18" fillId="0" borderId="25" xfId="88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88" applyFont="1" applyFill="1" applyBorder="1" applyAlignment="1" applyProtection="1">
      <alignment vertical="center" wrapText="1"/>
      <protection/>
    </xf>
    <xf numFmtId="0" fontId="24" fillId="0" borderId="27" xfId="0" applyFont="1" applyFill="1" applyBorder="1" applyAlignment="1">
      <alignment horizontal="center" vertical="center" wrapText="1"/>
    </xf>
    <xf numFmtId="0" fontId="18" fillId="0" borderId="0" xfId="88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165" fontId="21" fillId="0" borderId="22" xfId="88" applyNumberFormat="1" applyFont="1" applyFill="1" applyBorder="1" applyAlignment="1" applyProtection="1" quotePrefix="1">
      <alignment horizontal="center" vertical="center" wrapText="1"/>
      <protection/>
    </xf>
    <xf numFmtId="164" fontId="24" fillId="0" borderId="22" xfId="87" applyNumberFormat="1" applyFont="1" applyFill="1" applyBorder="1" applyAlignment="1" quotePrefix="1">
      <alignment horizontal="center" vertical="center" wrapText="1"/>
      <protection/>
    </xf>
    <xf numFmtId="165" fontId="24" fillId="0" borderId="23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88" applyNumberFormat="1" applyFont="1" applyFill="1" applyBorder="1" applyAlignment="1">
      <alignment horizontal="center" vertical="center"/>
      <protection/>
    </xf>
    <xf numFmtId="0" fontId="24" fillId="0" borderId="20" xfId="0" applyNumberFormat="1" applyFont="1" applyFill="1" applyBorder="1" applyAlignment="1">
      <alignment horizontal="center" vertical="center" wrapText="1"/>
    </xf>
    <xf numFmtId="0" fontId="18" fillId="0" borderId="0" xfId="87" applyNumberFormat="1" applyFont="1" applyFill="1" applyBorder="1" applyAlignment="1">
      <alignment horizontal="center" vertical="center"/>
      <protection/>
    </xf>
    <xf numFmtId="0" fontId="25" fillId="0" borderId="0" xfId="88" applyFont="1" applyFill="1" applyBorder="1" applyAlignment="1" applyProtection="1">
      <alignment horizontal="left" vertical="center"/>
      <protection locked="0"/>
    </xf>
    <xf numFmtId="0" fontId="25" fillId="0" borderId="0" xfId="88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166" fontId="18" fillId="0" borderId="0" xfId="88" applyNumberFormat="1" applyFont="1" applyFill="1" applyBorder="1" applyAlignment="1" applyProtection="1">
      <alignment horizontal="center" vertical="center" wrapText="1"/>
      <protection/>
    </xf>
    <xf numFmtId="166" fontId="18" fillId="0" borderId="0" xfId="88" applyNumberFormat="1" applyFont="1" applyFill="1" applyBorder="1" applyAlignment="1" applyProtection="1">
      <alignment horizontal="left" vertical="center"/>
      <protection locked="0"/>
    </xf>
    <xf numFmtId="166" fontId="18" fillId="0" borderId="0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0" xfId="88" applyNumberFormat="1" applyFont="1" applyFill="1" applyBorder="1" applyAlignment="1" applyProtection="1">
      <alignment horizontal="left" vertical="center" wrapText="1"/>
      <protection/>
    </xf>
    <xf numFmtId="164" fontId="18" fillId="0" borderId="23" xfId="87" applyNumberFormat="1" applyFont="1" applyFill="1" applyBorder="1" applyAlignment="1" quotePrefix="1">
      <alignment horizontal="center" vertical="center" wrapText="1"/>
      <protection/>
    </xf>
    <xf numFmtId="0" fontId="18" fillId="0" borderId="23" xfId="87" applyFont="1" applyFill="1" applyBorder="1" applyAlignment="1">
      <alignment vertical="top" wrapText="1"/>
      <protection/>
    </xf>
    <xf numFmtId="0" fontId="18" fillId="0" borderId="23" xfId="87" applyFont="1" applyFill="1" applyBorder="1" applyAlignment="1">
      <alignment horizontal="center" vertical="center" wrapText="1"/>
      <protection/>
    </xf>
    <xf numFmtId="164" fontId="18" fillId="0" borderId="20" xfId="87" applyNumberFormat="1" applyFont="1" applyFill="1" applyBorder="1" applyAlignment="1">
      <alignment horizontal="center" vertical="center" wrapText="1"/>
      <protection/>
    </xf>
    <xf numFmtId="0" fontId="18" fillId="0" borderId="20" xfId="87" applyFont="1" applyFill="1" applyBorder="1" applyAlignment="1">
      <alignment vertical="center" wrapText="1"/>
      <protection/>
    </xf>
    <xf numFmtId="0" fontId="18" fillId="0" borderId="20" xfId="87" applyFont="1" applyFill="1" applyBorder="1" applyAlignment="1">
      <alignment horizontal="center" vertical="center" wrapText="1"/>
      <protection/>
    </xf>
    <xf numFmtId="0" fontId="18" fillId="0" borderId="23" xfId="87" applyNumberFormat="1" applyFont="1" applyFill="1" applyBorder="1" applyAlignment="1" quotePrefix="1">
      <alignment horizontal="center" vertical="center" wrapText="1"/>
      <protection/>
    </xf>
    <xf numFmtId="0" fontId="18" fillId="0" borderId="23" xfId="87" applyNumberFormat="1" applyFont="1" applyFill="1" applyBorder="1" applyAlignment="1">
      <alignment vertical="top" wrapText="1"/>
      <protection/>
    </xf>
    <xf numFmtId="164" fontId="22" fillId="0" borderId="23" xfId="87" applyNumberFormat="1" applyFont="1" applyFill="1" applyBorder="1" applyAlignment="1" quotePrefix="1">
      <alignment horizontal="center" vertical="center" wrapText="1"/>
      <protection/>
    </xf>
    <xf numFmtId="0" fontId="22" fillId="0" borderId="23" xfId="87" applyFont="1" applyFill="1" applyBorder="1" applyAlignment="1" quotePrefix="1">
      <alignment horizontal="left" vertical="center" wrapText="1"/>
      <protection/>
    </xf>
    <xf numFmtId="0" fontId="22" fillId="0" borderId="23" xfId="87" applyFont="1" applyFill="1" applyBorder="1" applyAlignment="1">
      <alignment horizontal="center" vertical="center" wrapText="1"/>
      <protection/>
    </xf>
    <xf numFmtId="4" fontId="22" fillId="0" borderId="23" xfId="0" applyNumberFormat="1" applyFont="1" applyFill="1" applyBorder="1" applyAlignment="1">
      <alignment horizontal="center" vertical="center"/>
    </xf>
    <xf numFmtId="164" fontId="18" fillId="0" borderId="22" xfId="87" applyNumberFormat="1" applyFont="1" applyFill="1" applyBorder="1" applyAlignment="1">
      <alignment horizontal="center" vertical="center" wrapText="1"/>
      <protection/>
    </xf>
    <xf numFmtId="0" fontId="18" fillId="0" borderId="22" xfId="87" applyFont="1" applyFill="1" applyBorder="1" applyAlignment="1">
      <alignment vertical="center" wrapText="1"/>
      <protection/>
    </xf>
    <xf numFmtId="0" fontId="18" fillId="0" borderId="22" xfId="87" applyFont="1" applyFill="1" applyBorder="1" applyAlignment="1">
      <alignment horizontal="center" vertical="center" wrapText="1"/>
      <protection/>
    </xf>
    <xf numFmtId="164" fontId="24" fillId="0" borderId="28" xfId="87" applyNumberFormat="1" applyFont="1" applyFill="1" applyBorder="1" applyAlignment="1">
      <alignment horizontal="center" vertical="center" wrapText="1"/>
      <protection/>
    </xf>
    <xf numFmtId="0" fontId="18" fillId="0" borderId="22" xfId="0" applyFont="1" applyFill="1" applyBorder="1" applyAlignment="1">
      <alignment horizontal="center" vertical="center" wrapText="1"/>
    </xf>
    <xf numFmtId="166" fontId="18" fillId="0" borderId="29" xfId="0" applyNumberFormat="1" applyFont="1" applyFill="1" applyBorder="1" applyAlignment="1">
      <alignment horizontal="left" vertical="center" wrapText="1"/>
    </xf>
    <xf numFmtId="0" fontId="18" fillId="0" borderId="22" xfId="88" applyFont="1" applyFill="1" applyBorder="1" applyAlignment="1" applyProtection="1">
      <alignment horizontal="left" vertical="center" wrapText="1"/>
      <protection/>
    </xf>
    <xf numFmtId="0" fontId="26" fillId="0" borderId="22" xfId="88" applyFont="1" applyFill="1" applyBorder="1" applyAlignment="1" applyProtection="1">
      <alignment horizontal="center" vertical="center" wrapText="1"/>
      <protection/>
    </xf>
    <xf numFmtId="165" fontId="18" fillId="0" borderId="23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20" xfId="88" applyFont="1" applyFill="1" applyBorder="1" applyAlignment="1" applyProtection="1">
      <alignment horizontal="center" vertical="center" wrapText="1"/>
      <protection/>
    </xf>
    <xf numFmtId="165" fontId="24" fillId="0" borderId="30" xfId="88" applyNumberFormat="1" applyFont="1" applyFill="1" applyBorder="1" applyAlignment="1" applyProtection="1">
      <alignment horizontal="center" vertical="center" wrapText="1"/>
      <protection/>
    </xf>
    <xf numFmtId="165" fontId="24" fillId="0" borderId="24" xfId="88" applyNumberFormat="1" applyFont="1" applyFill="1" applyBorder="1" applyAlignment="1" applyProtection="1">
      <alignment horizontal="center" vertical="center" wrapText="1"/>
      <protection/>
    </xf>
    <xf numFmtId="0" fontId="24" fillId="0" borderId="22" xfId="88" applyFont="1" applyFill="1" applyBorder="1" applyAlignment="1" applyProtection="1">
      <alignment horizontal="center" vertical="center" wrapText="1"/>
      <protection/>
    </xf>
    <xf numFmtId="165" fontId="18" fillId="0" borderId="22" xfId="88" applyNumberFormat="1" applyFont="1" applyFill="1" applyBorder="1" applyAlignment="1" applyProtection="1">
      <alignment horizontal="center" vertical="center" wrapText="1"/>
      <protection/>
    </xf>
    <xf numFmtId="0" fontId="18" fillId="0" borderId="22" xfId="88" applyFont="1" applyFill="1" applyBorder="1" applyAlignment="1" applyProtection="1">
      <alignment horizontal="center" vertical="center" wrapText="1"/>
      <protection/>
    </xf>
    <xf numFmtId="1" fontId="18" fillId="0" borderId="22" xfId="87" applyNumberFormat="1" applyFont="1" applyFill="1" applyBorder="1" applyAlignment="1">
      <alignment horizontal="center" vertical="center"/>
      <protection/>
    </xf>
    <xf numFmtId="0" fontId="18" fillId="0" borderId="22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22" xfId="88" applyNumberFormat="1" applyFont="1" applyFill="1" applyBorder="1" applyAlignment="1" applyProtection="1">
      <alignment horizontal="left" vertical="center" wrapText="1"/>
      <protection/>
    </xf>
    <xf numFmtId="0" fontId="18" fillId="0" borderId="22" xfId="88" applyNumberFormat="1" applyFont="1" applyFill="1" applyBorder="1" applyAlignment="1" applyProtection="1">
      <alignment horizontal="center" vertical="center" wrapText="1"/>
      <protection/>
    </xf>
    <xf numFmtId="0" fontId="18" fillId="0" borderId="22" xfId="87" applyNumberFormat="1" applyFont="1" applyFill="1" applyBorder="1" applyAlignment="1">
      <alignment horizontal="center" vertical="center" wrapText="1"/>
      <protection/>
    </xf>
    <xf numFmtId="165" fontId="22" fillId="0" borderId="22" xfId="88" applyNumberFormat="1" applyFont="1" applyFill="1" applyBorder="1" applyAlignment="1" applyProtection="1" quotePrefix="1">
      <alignment horizontal="center" vertical="center" wrapText="1"/>
      <protection/>
    </xf>
    <xf numFmtId="0" fontId="22" fillId="0" borderId="2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0" fontId="22" fillId="0" borderId="22" xfId="88" applyFont="1" applyFill="1" applyBorder="1" applyAlignment="1" applyProtection="1">
      <alignment horizontal="center" vertical="center" wrapText="1"/>
      <protection/>
    </xf>
    <xf numFmtId="4" fontId="22" fillId="0" borderId="22" xfId="88" applyNumberFormat="1" applyFont="1" applyFill="1" applyBorder="1" applyAlignment="1">
      <alignment horizontal="center" vertical="center"/>
      <protection/>
    </xf>
    <xf numFmtId="0" fontId="22" fillId="0" borderId="22" xfId="88" applyFont="1" applyFill="1" applyBorder="1" applyAlignment="1" applyProtection="1">
      <alignment horizontal="left" vertical="center" wrapText="1"/>
      <protection/>
    </xf>
    <xf numFmtId="0" fontId="18" fillId="0" borderId="30" xfId="87" applyFont="1" applyFill="1" applyBorder="1" applyAlignment="1">
      <alignment horizontal="center" vertical="center" wrapText="1"/>
      <protection/>
    </xf>
    <xf numFmtId="2" fontId="18" fillId="0" borderId="22" xfId="87" applyNumberFormat="1" applyFont="1" applyFill="1" applyBorder="1" applyAlignment="1">
      <alignment horizontal="center" vertical="center"/>
      <protection/>
    </xf>
    <xf numFmtId="0" fontId="18" fillId="0" borderId="22" xfId="87" applyFont="1" applyFill="1" applyBorder="1" applyAlignment="1">
      <alignment vertical="top" wrapText="1"/>
      <protection/>
    </xf>
    <xf numFmtId="164" fontId="24" fillId="0" borderId="30" xfId="87" applyNumberFormat="1" applyFont="1" applyFill="1" applyBorder="1" applyAlignment="1">
      <alignment horizontal="center" vertical="center" wrapText="1"/>
      <protection/>
    </xf>
    <xf numFmtId="0" fontId="18" fillId="0" borderId="22" xfId="87" applyNumberFormat="1" applyFont="1" applyFill="1" applyBorder="1" applyAlignment="1" quotePrefix="1">
      <alignment horizontal="center" vertical="center" wrapText="1"/>
      <protection/>
    </xf>
    <xf numFmtId="0" fontId="18" fillId="0" borderId="22" xfId="87" applyNumberFormat="1" applyFont="1" applyFill="1" applyBorder="1" applyAlignment="1">
      <alignment vertical="top" wrapText="1"/>
      <protection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0" fontId="24" fillId="0" borderId="24" xfId="88" applyFont="1" applyFill="1" applyBorder="1" applyAlignment="1" applyProtection="1">
      <alignment horizontal="center" vertical="center" wrapText="1"/>
      <protection/>
    </xf>
    <xf numFmtId="0" fontId="24" fillId="0" borderId="22" xfId="88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23" xfId="88" applyFont="1" applyFill="1" applyBorder="1" applyAlignment="1" applyProtection="1">
      <alignment horizontal="center" vertical="top" wrapText="1"/>
      <protection/>
    </xf>
    <xf numFmtId="176" fontId="24" fillId="0" borderId="22" xfId="0" applyNumberFormat="1" applyFont="1" applyFill="1" applyBorder="1" applyAlignment="1">
      <alignment horizontal="center" vertical="center" wrapText="1"/>
    </xf>
    <xf numFmtId="176" fontId="24" fillId="0" borderId="22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18" fillId="0" borderId="0" xfId="88" applyNumberFormat="1" applyFont="1" applyFill="1" applyBorder="1" applyAlignment="1" applyProtection="1" quotePrefix="1">
      <alignment horizontal="center" vertical="center" wrapText="1"/>
      <protection/>
    </xf>
    <xf numFmtId="0" fontId="18" fillId="0" borderId="0" xfId="88" applyNumberFormat="1" applyFont="1" applyFill="1" applyBorder="1" applyAlignment="1" applyProtection="1">
      <alignment horizontal="center" vertical="center" wrapText="1"/>
      <protection/>
    </xf>
    <xf numFmtId="166" fontId="24" fillId="0" borderId="20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1" fontId="18" fillId="0" borderId="23" xfId="88" applyNumberFormat="1" applyFont="1" applyFill="1" applyBorder="1" applyAlignment="1" applyProtection="1">
      <alignment horizontal="center" vertical="center" wrapText="1"/>
      <protection/>
    </xf>
    <xf numFmtId="0" fontId="24" fillId="0" borderId="24" xfId="88" applyFont="1" applyFill="1" applyBorder="1" applyAlignment="1" applyProtection="1">
      <alignment vertical="top" wrapText="1"/>
      <protection/>
    </xf>
    <xf numFmtId="0" fontId="18" fillId="0" borderId="33" xfId="0" applyFont="1" applyFill="1" applyBorder="1" applyAlignment="1">
      <alignment horizontal="left" vertical="center" wrapText="1"/>
    </xf>
    <xf numFmtId="1" fontId="18" fillId="0" borderId="22" xfId="88" applyNumberFormat="1" applyFont="1" applyFill="1" applyBorder="1" applyAlignment="1" applyProtection="1">
      <alignment horizontal="center" vertical="top" wrapText="1"/>
      <protection/>
    </xf>
    <xf numFmtId="0" fontId="25" fillId="54" borderId="0" xfId="0" applyFont="1" applyFill="1" applyAlignment="1">
      <alignment vertical="center"/>
    </xf>
    <xf numFmtId="176" fontId="24" fillId="0" borderId="23" xfId="88" applyNumberFormat="1" applyFont="1" applyFill="1" applyBorder="1" applyAlignment="1">
      <alignment horizontal="center" vertical="center"/>
      <protection/>
    </xf>
    <xf numFmtId="2" fontId="24" fillId="0" borderId="34" xfId="0" applyNumberFormat="1" applyFont="1" applyFill="1" applyBorder="1" applyAlignment="1">
      <alignment vertical="center"/>
    </xf>
    <xf numFmtId="166" fontId="18" fillId="0" borderId="35" xfId="0" applyNumberFormat="1" applyFont="1" applyFill="1" applyBorder="1" applyAlignment="1">
      <alignment horizontal="center" vertical="center"/>
    </xf>
    <xf numFmtId="166" fontId="18" fillId="55" borderId="22" xfId="0" applyNumberFormat="1" applyFont="1" applyFill="1" applyBorder="1" applyAlignment="1">
      <alignment horizontal="center" vertical="center"/>
    </xf>
    <xf numFmtId="2" fontId="18" fillId="55" borderId="22" xfId="0" applyNumberFormat="1" applyFont="1" applyFill="1" applyBorder="1" applyAlignment="1">
      <alignment horizontal="center" vertical="center"/>
    </xf>
    <xf numFmtId="166" fontId="18" fillId="55" borderId="0" xfId="0" applyNumberFormat="1" applyFont="1" applyFill="1" applyBorder="1" applyAlignment="1">
      <alignment vertical="center"/>
    </xf>
    <xf numFmtId="166" fontId="18" fillId="55" borderId="22" xfId="0" applyNumberFormat="1" applyFont="1" applyFill="1" applyBorder="1" applyAlignment="1">
      <alignment horizontal="center" vertical="center" wrapText="1"/>
    </xf>
    <xf numFmtId="166" fontId="18" fillId="55" borderId="23" xfId="0" applyNumberFormat="1" applyFont="1" applyFill="1" applyBorder="1" applyAlignment="1">
      <alignment horizontal="center" vertical="center"/>
    </xf>
    <xf numFmtId="166" fontId="18" fillId="55" borderId="22" xfId="88" applyNumberFormat="1" applyFont="1" applyFill="1" applyBorder="1" applyAlignment="1" applyProtection="1">
      <alignment horizontal="center" vertical="center"/>
      <protection locked="0"/>
    </xf>
    <xf numFmtId="166" fontId="18" fillId="55" borderId="22" xfId="88" applyNumberFormat="1" applyFont="1" applyFill="1" applyBorder="1" applyAlignment="1">
      <alignment horizontal="center" vertical="center"/>
      <protection/>
    </xf>
    <xf numFmtId="166" fontId="18" fillId="55" borderId="0" xfId="88" applyNumberFormat="1" applyFont="1" applyFill="1" applyBorder="1" applyAlignment="1">
      <alignment horizontal="left" vertical="center"/>
      <protection/>
    </xf>
    <xf numFmtId="2" fontId="18" fillId="55" borderId="36" xfId="88" applyNumberFormat="1" applyFont="1" applyFill="1" applyBorder="1" applyAlignment="1">
      <alignment horizontal="center" vertical="center"/>
      <protection/>
    </xf>
    <xf numFmtId="166" fontId="18" fillId="55" borderId="23" xfId="88" applyNumberFormat="1" applyFont="1" applyFill="1" applyBorder="1" applyAlignment="1">
      <alignment horizontal="center" vertical="center"/>
      <protection/>
    </xf>
    <xf numFmtId="0" fontId="18" fillId="0" borderId="20" xfId="87" applyFont="1" applyFill="1" applyBorder="1" applyAlignment="1">
      <alignment vertical="center" wrapText="1"/>
      <protection/>
    </xf>
    <xf numFmtId="0" fontId="18" fillId="0" borderId="22" xfId="88" applyNumberFormat="1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>
      <alignment horizontal="center" vertical="center" wrapText="1"/>
    </xf>
    <xf numFmtId="0" fontId="24" fillId="0" borderId="32" xfId="87" applyFont="1" applyFill="1" applyBorder="1" applyAlignment="1">
      <alignment horizontal="center" vertical="center" wrapText="1"/>
      <protection/>
    </xf>
    <xf numFmtId="0" fontId="24" fillId="0" borderId="3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88" applyFont="1" applyFill="1" applyBorder="1" applyAlignment="1" applyProtection="1">
      <alignment horizontal="center" vertical="center" wrapText="1"/>
      <protection/>
    </xf>
    <xf numFmtId="0" fontId="22" fillId="0" borderId="0" xfId="88" applyFont="1" applyFill="1" applyBorder="1" applyAlignment="1">
      <alignment horizontal="left" vertical="center"/>
      <protection/>
    </xf>
    <xf numFmtId="176" fontId="24" fillId="0" borderId="40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vertical="center"/>
    </xf>
    <xf numFmtId="0" fontId="18" fillId="0" borderId="32" xfId="87" applyFont="1" applyFill="1" applyBorder="1" applyAlignment="1">
      <alignment horizontal="center" vertical="center" wrapText="1"/>
      <protection/>
    </xf>
    <xf numFmtId="0" fontId="18" fillId="0" borderId="32" xfId="0" applyFont="1" applyFill="1" applyBorder="1" applyAlignment="1">
      <alignment horizontal="center" vertical="center" wrapText="1"/>
    </xf>
    <xf numFmtId="176" fontId="24" fillId="0" borderId="41" xfId="88" applyNumberFormat="1" applyFont="1" applyFill="1" applyBorder="1" applyAlignment="1" applyProtection="1">
      <alignment horizontal="center" vertical="center" wrapText="1"/>
      <protection/>
    </xf>
    <xf numFmtId="176" fontId="24" fillId="0" borderId="41" xfId="88" applyNumberFormat="1" applyFont="1" applyFill="1" applyBorder="1" applyAlignment="1" applyProtection="1">
      <alignment horizontal="left" vertical="center"/>
      <protection locked="0"/>
    </xf>
    <xf numFmtId="176" fontId="24" fillId="0" borderId="42" xfId="0" applyNumberFormat="1" applyFont="1" applyFill="1" applyBorder="1" applyAlignment="1">
      <alignment horizontal="left" vertical="center" wrapText="1"/>
    </xf>
    <xf numFmtId="0" fontId="24" fillId="0" borderId="32" xfId="88" applyFont="1" applyFill="1" applyBorder="1" applyAlignment="1" applyProtection="1">
      <alignment horizontal="center" vertical="center" wrapText="1"/>
      <protection/>
    </xf>
    <xf numFmtId="176" fontId="24" fillId="0" borderId="41" xfId="88" applyNumberFormat="1" applyFont="1" applyFill="1" applyBorder="1" applyAlignment="1">
      <alignment horizontal="left" vertical="center"/>
      <protection/>
    </xf>
    <xf numFmtId="0" fontId="25" fillId="0" borderId="22" xfId="88" applyFont="1" applyFill="1" applyBorder="1" applyAlignment="1">
      <alignment horizontal="left" vertical="center"/>
      <protection/>
    </xf>
    <xf numFmtId="0" fontId="18" fillId="0" borderId="43" xfId="0" applyNumberFormat="1" applyFont="1" applyFill="1" applyBorder="1" applyAlignment="1">
      <alignment horizontal="center" vertical="center" wrapText="1"/>
    </xf>
    <xf numFmtId="176" fontId="24" fillId="0" borderId="41" xfId="0" applyNumberFormat="1" applyFont="1" applyFill="1" applyBorder="1" applyAlignment="1">
      <alignment horizontal="center" vertical="center"/>
    </xf>
    <xf numFmtId="2" fontId="24" fillId="0" borderId="44" xfId="0" applyNumberFormat="1" applyFont="1" applyFill="1" applyBorder="1" applyAlignment="1">
      <alignment vertical="center"/>
    </xf>
    <xf numFmtId="176" fontId="24" fillId="0" borderId="45" xfId="0" applyNumberFormat="1" applyFont="1" applyFill="1" applyBorder="1" applyAlignment="1">
      <alignment horizontal="center" vertical="center"/>
    </xf>
    <xf numFmtId="0" fontId="18" fillId="0" borderId="22" xfId="87" applyFont="1" applyFill="1" applyBorder="1" applyAlignment="1">
      <alignment horizontal="left" vertical="top" wrapText="1"/>
      <protection/>
    </xf>
    <xf numFmtId="0" fontId="18" fillId="0" borderId="32" xfId="0" applyFont="1" applyFill="1" applyBorder="1" applyAlignment="1">
      <alignment horizontal="left" vertical="center" wrapText="1"/>
    </xf>
    <xf numFmtId="180" fontId="18" fillId="0" borderId="46" xfId="87" applyNumberFormat="1" applyFont="1" applyFill="1" applyBorder="1" applyAlignment="1">
      <alignment horizontal="center" vertical="center"/>
      <protection/>
    </xf>
    <xf numFmtId="4" fontId="18" fillId="0" borderId="22" xfId="87" applyNumberFormat="1" applyFont="1" applyFill="1" applyBorder="1" applyAlignment="1">
      <alignment horizontal="center" vertical="center"/>
      <protection/>
    </xf>
    <xf numFmtId="4" fontId="18" fillId="0" borderId="20" xfId="87" applyNumberFormat="1" applyFont="1" applyFill="1" applyBorder="1" applyAlignment="1">
      <alignment horizontal="center" vertical="center"/>
      <protection/>
    </xf>
    <xf numFmtId="4" fontId="18" fillId="0" borderId="22" xfId="87" applyNumberFormat="1" applyFont="1" applyFill="1" applyBorder="1" applyAlignment="1">
      <alignment horizontal="center" vertical="top" wrapText="1"/>
      <protection/>
    </xf>
    <xf numFmtId="4" fontId="18" fillId="0" borderId="23" xfId="87" applyNumberFormat="1" applyFont="1" applyFill="1" applyBorder="1" applyAlignment="1">
      <alignment horizontal="center" vertical="center"/>
      <protection/>
    </xf>
    <xf numFmtId="4" fontId="18" fillId="0" borderId="30" xfId="87" applyNumberFormat="1" applyFont="1" applyFill="1" applyBorder="1" applyAlignment="1">
      <alignment horizontal="center" vertical="center"/>
      <protection/>
    </xf>
    <xf numFmtId="1" fontId="18" fillId="0" borderId="23" xfId="87" applyNumberFormat="1" applyFont="1" applyFill="1" applyBorder="1" applyAlignment="1">
      <alignment horizontal="center" vertical="center"/>
      <protection/>
    </xf>
    <xf numFmtId="0" fontId="24" fillId="0" borderId="47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164" fontId="24" fillId="0" borderId="49" xfId="87" applyNumberFormat="1" applyFont="1" applyFill="1" applyBorder="1" applyAlignment="1">
      <alignment horizontal="left" vertical="center" wrapText="1"/>
      <protection/>
    </xf>
    <xf numFmtId="164" fontId="24" fillId="0" borderId="25" xfId="87" applyNumberFormat="1" applyFont="1" applyFill="1" applyBorder="1" applyAlignment="1">
      <alignment horizontal="left" vertical="center" wrapText="1"/>
      <protection/>
    </xf>
    <xf numFmtId="164" fontId="24" fillId="0" borderId="0" xfId="87" applyNumberFormat="1" applyFont="1" applyFill="1" applyBorder="1" applyAlignment="1">
      <alignment horizontal="left" vertical="center" wrapText="1"/>
      <protection/>
    </xf>
    <xf numFmtId="166" fontId="24" fillId="0" borderId="26" xfId="0" applyNumberFormat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left" vertical="center" wrapText="1"/>
    </xf>
    <xf numFmtId="0" fontId="24" fillId="0" borderId="47" xfId="87" applyFont="1" applyFill="1" applyBorder="1" applyAlignment="1">
      <alignment horizontal="left" vertical="top" wrapText="1"/>
      <protection/>
    </xf>
    <xf numFmtId="0" fontId="24" fillId="0" borderId="48" xfId="87" applyFont="1" applyFill="1" applyBorder="1" applyAlignment="1">
      <alignment horizontal="left" vertical="top" wrapText="1"/>
      <protection/>
    </xf>
    <xf numFmtId="0" fontId="24" fillId="0" borderId="42" xfId="87" applyFont="1" applyFill="1" applyBorder="1" applyAlignment="1">
      <alignment horizontal="left" vertical="top" wrapText="1"/>
      <protection/>
    </xf>
    <xf numFmtId="0" fontId="24" fillId="0" borderId="46" xfId="87" applyFont="1" applyFill="1" applyBorder="1" applyAlignment="1">
      <alignment horizontal="left" vertical="center" wrapText="1"/>
      <protection/>
    </xf>
    <xf numFmtId="0" fontId="24" fillId="0" borderId="29" xfId="87" applyFont="1" applyFill="1" applyBorder="1" applyAlignment="1">
      <alignment horizontal="left" vertical="center" wrapText="1"/>
      <protection/>
    </xf>
    <xf numFmtId="0" fontId="24" fillId="0" borderId="51" xfId="87" applyFont="1" applyFill="1" applyBorder="1" applyAlignment="1">
      <alignment horizontal="left" vertical="center" wrapText="1"/>
      <protection/>
    </xf>
    <xf numFmtId="0" fontId="18" fillId="0" borderId="20" xfId="88" applyFont="1" applyFill="1" applyBorder="1" applyAlignment="1" applyProtection="1">
      <alignment horizontal="center" vertical="center" wrapText="1"/>
      <protection/>
    </xf>
    <xf numFmtId="0" fontId="18" fillId="0" borderId="52" xfId="88" applyFont="1" applyFill="1" applyBorder="1" applyAlignment="1" applyProtection="1">
      <alignment horizontal="center" vertical="center" wrapText="1"/>
      <protection/>
    </xf>
    <xf numFmtId="4" fontId="18" fillId="0" borderId="40" xfId="87" applyNumberFormat="1" applyFont="1" applyFill="1" applyBorder="1" applyAlignment="1">
      <alignment horizontal="center" vertical="center"/>
      <protection/>
    </xf>
    <xf numFmtId="4" fontId="18" fillId="0" borderId="53" xfId="87" applyNumberFormat="1" applyFont="1" applyFill="1" applyBorder="1" applyAlignment="1">
      <alignment horizontal="center" vertical="center"/>
      <protection/>
    </xf>
    <xf numFmtId="2" fontId="18" fillId="55" borderId="23" xfId="88" applyNumberFormat="1" applyFont="1" applyFill="1" applyBorder="1" applyAlignment="1">
      <alignment horizontal="center" vertical="center"/>
      <protection/>
    </xf>
    <xf numFmtId="2" fontId="18" fillId="55" borderId="24" xfId="88" applyNumberFormat="1" applyFont="1" applyFill="1" applyBorder="1" applyAlignment="1">
      <alignment horizontal="center" vertical="center"/>
      <protection/>
    </xf>
    <xf numFmtId="0" fontId="24" fillId="0" borderId="50" xfId="87" applyNumberFormat="1" applyFont="1" applyFill="1" applyBorder="1" applyAlignment="1">
      <alignment horizontal="right" vertical="center" wrapText="1"/>
      <protection/>
    </xf>
    <xf numFmtId="0" fontId="18" fillId="0" borderId="48" xfId="87" applyNumberFormat="1" applyFont="1" applyFill="1" applyBorder="1" applyAlignment="1">
      <alignment horizontal="right" vertical="center" wrapText="1"/>
      <protection/>
    </xf>
    <xf numFmtId="0" fontId="24" fillId="0" borderId="50" xfId="87" applyFont="1" applyFill="1" applyBorder="1" applyAlignment="1">
      <alignment horizontal="left" vertical="top" wrapText="1"/>
      <protection/>
    </xf>
    <xf numFmtId="0" fontId="24" fillId="0" borderId="26" xfId="87" applyFont="1" applyFill="1" applyBorder="1" applyAlignment="1">
      <alignment horizontal="left" vertical="top" wrapText="1"/>
      <protection/>
    </xf>
    <xf numFmtId="0" fontId="24" fillId="0" borderId="50" xfId="0" applyNumberFormat="1" applyFont="1" applyFill="1" applyBorder="1" applyAlignment="1">
      <alignment horizontal="left" vertical="center" wrapText="1"/>
    </xf>
    <xf numFmtId="0" fontId="24" fillId="0" borderId="48" xfId="0" applyNumberFormat="1" applyFont="1" applyFill="1" applyBorder="1" applyAlignment="1">
      <alignment horizontal="left" vertical="center" wrapText="1"/>
    </xf>
    <xf numFmtId="0" fontId="24" fillId="0" borderId="42" xfId="0" applyNumberFormat="1" applyFont="1" applyFill="1" applyBorder="1" applyAlignment="1">
      <alignment horizontal="left" vertical="center" wrapText="1"/>
    </xf>
    <xf numFmtId="0" fontId="24" fillId="0" borderId="50" xfId="87" applyNumberFormat="1" applyFont="1" applyFill="1" applyBorder="1" applyAlignment="1">
      <alignment horizontal="left" vertical="center" wrapText="1"/>
      <protection/>
    </xf>
    <xf numFmtId="0" fontId="24" fillId="0" borderId="48" xfId="87" applyNumberFormat="1" applyFont="1" applyFill="1" applyBorder="1" applyAlignment="1">
      <alignment horizontal="left" vertical="center" wrapText="1"/>
      <protection/>
    </xf>
    <xf numFmtId="0" fontId="24" fillId="0" borderId="42" xfId="87" applyNumberFormat="1" applyFont="1" applyFill="1" applyBorder="1" applyAlignment="1">
      <alignment horizontal="left" vertical="center" wrapText="1"/>
      <protection/>
    </xf>
    <xf numFmtId="0" fontId="24" fillId="0" borderId="54" xfId="87" applyFont="1" applyFill="1" applyBorder="1" applyAlignment="1">
      <alignment horizontal="left" vertical="center" wrapText="1"/>
      <protection/>
    </xf>
    <xf numFmtId="0" fontId="24" fillId="0" borderId="0" xfId="87" applyFont="1" applyFill="1" applyBorder="1" applyAlignment="1">
      <alignment horizontal="left" vertical="center" wrapText="1"/>
      <protection/>
    </xf>
    <xf numFmtId="176" fontId="24" fillId="0" borderId="23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horizontal="center" vertical="center"/>
    </xf>
    <xf numFmtId="0" fontId="24" fillId="0" borderId="36" xfId="87" applyFont="1" applyFill="1" applyBorder="1" applyAlignment="1">
      <alignment horizontal="left" vertical="center" wrapText="1"/>
      <protection/>
    </xf>
    <xf numFmtId="0" fontId="24" fillId="0" borderId="23" xfId="87" applyFont="1" applyFill="1" applyBorder="1" applyAlignment="1">
      <alignment horizontal="left" vertical="center" wrapText="1"/>
      <protection/>
    </xf>
    <xf numFmtId="0" fontId="24" fillId="0" borderId="22" xfId="87" applyFont="1" applyFill="1" applyBorder="1" applyAlignment="1">
      <alignment horizontal="left" vertical="center" wrapText="1"/>
      <protection/>
    </xf>
    <xf numFmtId="0" fontId="24" fillId="0" borderId="43" xfId="87" applyFont="1" applyFill="1" applyBorder="1" applyAlignment="1">
      <alignment horizontal="left" vertical="top" wrapText="1"/>
      <protection/>
    </xf>
    <xf numFmtId="0" fontId="24" fillId="0" borderId="0" xfId="87" applyFont="1" applyFill="1" applyBorder="1" applyAlignment="1">
      <alignment horizontal="left" vertical="top" wrapText="1"/>
      <protection/>
    </xf>
    <xf numFmtId="0" fontId="24" fillId="0" borderId="42" xfId="87" applyFont="1" applyFill="1" applyBorder="1" applyAlignment="1">
      <alignment horizontal="left" vertical="center" wrapText="1"/>
      <protection/>
    </xf>
    <xf numFmtId="0" fontId="24" fillId="0" borderId="31" xfId="88" applyFont="1" applyFill="1" applyBorder="1" applyAlignment="1" applyProtection="1">
      <alignment horizontal="center" vertical="center" wrapText="1"/>
      <protection/>
    </xf>
    <xf numFmtId="0" fontId="24" fillId="0" borderId="26" xfId="88" applyFont="1" applyFill="1" applyBorder="1" applyAlignment="1" applyProtection="1">
      <alignment horizontal="center" vertical="center" wrapText="1"/>
      <protection/>
    </xf>
    <xf numFmtId="0" fontId="24" fillId="0" borderId="55" xfId="88" applyFont="1" applyFill="1" applyBorder="1" applyAlignment="1" applyProtection="1">
      <alignment horizontal="center" vertical="center" wrapText="1"/>
      <protection/>
    </xf>
    <xf numFmtId="0" fontId="24" fillId="0" borderId="50" xfId="0" applyFont="1" applyFill="1" applyBorder="1" applyAlignment="1">
      <alignment vertical="center" wrapText="1"/>
    </xf>
    <xf numFmtId="0" fontId="24" fillId="0" borderId="48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50" xfId="88" applyFont="1" applyFill="1" applyBorder="1" applyAlignment="1" applyProtection="1">
      <alignment horizontal="center" vertical="center" wrapText="1"/>
      <protection/>
    </xf>
    <xf numFmtId="0" fontId="24" fillId="0" borderId="48" xfId="88" applyFont="1" applyFill="1" applyBorder="1" applyAlignment="1" applyProtection="1">
      <alignment horizontal="center" vertical="center" wrapText="1"/>
      <protection/>
    </xf>
    <xf numFmtId="0" fontId="24" fillId="0" borderId="42" xfId="88" applyFont="1" applyFill="1" applyBorder="1" applyAlignment="1" applyProtection="1">
      <alignment horizontal="center" vertical="center" wrapText="1"/>
      <protection/>
    </xf>
    <xf numFmtId="0" fontId="27" fillId="0" borderId="46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</cellXfs>
  <cellStyles count="9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7" xfId="85"/>
    <cellStyle name="Normalny 8" xfId="86"/>
    <cellStyle name="Normalny_Tabela zbiorcza cz.1 (0030-0035)" xfId="87"/>
    <cellStyle name="Normalny_Wzór tabeli" xfId="88"/>
    <cellStyle name="Obliczenia" xfId="89"/>
    <cellStyle name="Obliczenia 2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e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view="pageBreakPreview" zoomScale="130" zoomScaleSheetLayoutView="130" zoomScalePageLayoutView="0" workbookViewId="0" topLeftCell="A55">
      <selection activeCell="F79" sqref="F79"/>
    </sheetView>
  </sheetViews>
  <sheetFormatPr defaultColWidth="9.140625" defaultRowHeight="12.75"/>
  <cols>
    <col min="1" max="1" width="5.28125" style="41" customWidth="1"/>
    <col min="2" max="2" width="11.7109375" style="19" customWidth="1"/>
    <col min="3" max="3" width="71.7109375" style="20" customWidth="1"/>
    <col min="4" max="4" width="6.7109375" style="19" customWidth="1"/>
    <col min="5" max="5" width="9.7109375" style="21" customWidth="1"/>
    <col min="6" max="6" width="9.28125" style="39" customWidth="1"/>
    <col min="7" max="7" width="14.57421875" style="98" bestFit="1" customWidth="1"/>
    <col min="8" max="16384" width="9.140625" style="12" customWidth="1"/>
  </cols>
  <sheetData>
    <row r="1" spans="6:7" ht="12.75">
      <c r="F1" s="158" t="s">
        <v>107</v>
      </c>
      <c r="G1" s="158"/>
    </row>
    <row r="2" spans="1:7" s="10" customFormat="1" ht="27" customHeight="1">
      <c r="A2" s="201" t="s">
        <v>108</v>
      </c>
      <c r="B2" s="202"/>
      <c r="C2" s="202"/>
      <c r="D2" s="202"/>
      <c r="E2" s="202"/>
      <c r="F2" s="202"/>
      <c r="G2" s="203"/>
    </row>
    <row r="3" spans="1:7" s="10" customFormat="1" ht="12.75" customHeight="1">
      <c r="A3" s="204"/>
      <c r="B3" s="205"/>
      <c r="C3" s="205"/>
      <c r="D3" s="205"/>
      <c r="E3" s="205"/>
      <c r="F3" s="205"/>
      <c r="G3" s="206"/>
    </row>
    <row r="4" spans="1:7" s="10" customFormat="1" ht="27" customHeight="1">
      <c r="A4" s="207"/>
      <c r="B4" s="208"/>
      <c r="C4" s="208"/>
      <c r="D4" s="208"/>
      <c r="E4" s="208"/>
      <c r="F4" s="208"/>
      <c r="G4" s="209"/>
    </row>
    <row r="5" spans="1:7" s="11" customFormat="1" ht="12.75">
      <c r="A5" s="123" t="s">
        <v>0</v>
      </c>
      <c r="B5" s="9" t="s">
        <v>1</v>
      </c>
      <c r="C5" s="3" t="s">
        <v>2</v>
      </c>
      <c r="D5" s="3" t="s">
        <v>3</v>
      </c>
      <c r="E5" s="31" t="s">
        <v>4</v>
      </c>
      <c r="F5" s="101" t="s">
        <v>44</v>
      </c>
      <c r="G5" s="129" t="s">
        <v>45</v>
      </c>
    </row>
    <row r="6" spans="1:7" s="11" customFormat="1" ht="25.5">
      <c r="A6" s="123" t="s">
        <v>5</v>
      </c>
      <c r="B6" s="9" t="s">
        <v>25</v>
      </c>
      <c r="C6" s="152" t="s">
        <v>26</v>
      </c>
      <c r="D6" s="153"/>
      <c r="E6" s="153"/>
      <c r="F6" s="153"/>
      <c r="G6" s="154"/>
    </row>
    <row r="7" spans="1:7" s="11" customFormat="1" ht="12.75">
      <c r="A7" s="123"/>
      <c r="B7" s="1" t="s">
        <v>6</v>
      </c>
      <c r="C7" s="155" t="s">
        <v>7</v>
      </c>
      <c r="D7" s="156"/>
      <c r="E7" s="157"/>
      <c r="F7" s="36"/>
      <c r="G7" s="130"/>
    </row>
    <row r="8" spans="1:7" s="11" customFormat="1" ht="25.5">
      <c r="A8" s="131">
        <v>1</v>
      </c>
      <c r="B8" s="46" t="s">
        <v>6</v>
      </c>
      <c r="C8" s="121" t="s">
        <v>103</v>
      </c>
      <c r="D8" s="82" t="s">
        <v>8</v>
      </c>
      <c r="E8" s="83">
        <v>0.64</v>
      </c>
      <c r="F8" s="111">
        <v>0</v>
      </c>
      <c r="G8" s="96">
        <f>E8*F8</f>
        <v>0</v>
      </c>
    </row>
    <row r="9" spans="1:7" ht="12.75">
      <c r="A9" s="40"/>
      <c r="B9" s="28" t="s">
        <v>40</v>
      </c>
      <c r="C9" s="174" t="s">
        <v>41</v>
      </c>
      <c r="D9" s="161"/>
      <c r="E9" s="175"/>
      <c r="F9" s="36"/>
      <c r="G9" s="130"/>
    </row>
    <row r="10" spans="1:7" ht="25.5">
      <c r="A10" s="88">
        <f>A8+1</f>
        <v>2</v>
      </c>
      <c r="B10" s="43" t="s">
        <v>40</v>
      </c>
      <c r="C10" s="84" t="s">
        <v>87</v>
      </c>
      <c r="D10" s="57" t="s">
        <v>19</v>
      </c>
      <c r="E10" s="70">
        <v>7</v>
      </c>
      <c r="F10" s="111">
        <v>0</v>
      </c>
      <c r="G10" s="96">
        <f aca="true" t="shared" si="0" ref="G10:G15">E10*F10</f>
        <v>0</v>
      </c>
    </row>
    <row r="11" spans="1:7" s="35" customFormat="1" ht="25.5">
      <c r="A11" s="88">
        <f>A10+1</f>
        <v>3</v>
      </c>
      <c r="B11" s="43" t="s">
        <v>40</v>
      </c>
      <c r="C11" s="84" t="s">
        <v>88</v>
      </c>
      <c r="D11" s="57" t="s">
        <v>19</v>
      </c>
      <c r="E11" s="70">
        <v>6</v>
      </c>
      <c r="F11" s="111">
        <v>0</v>
      </c>
      <c r="G11" s="96">
        <f t="shared" si="0"/>
        <v>0</v>
      </c>
    </row>
    <row r="12" spans="1:7" ht="25.5">
      <c r="A12" s="88">
        <f>A11+1</f>
        <v>4</v>
      </c>
      <c r="B12" s="43" t="s">
        <v>40</v>
      </c>
      <c r="C12" s="84" t="s">
        <v>89</v>
      </c>
      <c r="D12" s="57" t="s">
        <v>19</v>
      </c>
      <c r="E12" s="70">
        <v>6</v>
      </c>
      <c r="F12" s="111">
        <v>0</v>
      </c>
      <c r="G12" s="97">
        <f t="shared" si="0"/>
        <v>0</v>
      </c>
    </row>
    <row r="13" spans="1:7" ht="25.5">
      <c r="A13" s="88">
        <f>A12+1</f>
        <v>5</v>
      </c>
      <c r="B13" s="43" t="s">
        <v>40</v>
      </c>
      <c r="C13" s="84" t="s">
        <v>90</v>
      </c>
      <c r="D13" s="57" t="s">
        <v>19</v>
      </c>
      <c r="E13" s="70">
        <v>6</v>
      </c>
      <c r="F13" s="111">
        <v>0</v>
      </c>
      <c r="G13" s="96">
        <f t="shared" si="0"/>
        <v>0</v>
      </c>
    </row>
    <row r="14" spans="1:7" ht="25.5">
      <c r="A14" s="88">
        <f>A13+1</f>
        <v>6</v>
      </c>
      <c r="B14" s="43" t="s">
        <v>40</v>
      </c>
      <c r="C14" s="44" t="s">
        <v>91</v>
      </c>
      <c r="D14" s="45" t="s">
        <v>19</v>
      </c>
      <c r="E14" s="151">
        <v>4</v>
      </c>
      <c r="F14" s="111">
        <v>0</v>
      </c>
      <c r="G14" s="96">
        <f t="shared" si="0"/>
        <v>0</v>
      </c>
    </row>
    <row r="15" spans="1:7" ht="25.5">
      <c r="A15" s="88">
        <f>A14+1</f>
        <v>7</v>
      </c>
      <c r="B15" s="43" t="s">
        <v>40</v>
      </c>
      <c r="C15" s="44" t="s">
        <v>92</v>
      </c>
      <c r="D15" s="45" t="s">
        <v>19</v>
      </c>
      <c r="E15" s="151">
        <v>5</v>
      </c>
      <c r="F15" s="111">
        <v>0</v>
      </c>
      <c r="G15" s="96">
        <f t="shared" si="0"/>
        <v>0</v>
      </c>
    </row>
    <row r="16" spans="1:7" s="35" customFormat="1" ht="12.75">
      <c r="A16" s="123"/>
      <c r="B16" s="1" t="s">
        <v>40</v>
      </c>
      <c r="C16" s="160" t="s">
        <v>67</v>
      </c>
      <c r="D16" s="161"/>
      <c r="E16" s="161"/>
      <c r="F16" s="161"/>
      <c r="G16" s="162"/>
    </row>
    <row r="17" spans="1:7" s="35" customFormat="1" ht="12.75">
      <c r="A17" s="132">
        <f>A15+1</f>
        <v>8</v>
      </c>
      <c r="B17" s="43" t="s">
        <v>40</v>
      </c>
      <c r="C17" s="44" t="s">
        <v>68</v>
      </c>
      <c r="D17" s="45" t="s">
        <v>69</v>
      </c>
      <c r="E17" s="145">
        <v>0.0031</v>
      </c>
      <c r="F17" s="112">
        <v>0</v>
      </c>
      <c r="G17" s="96">
        <f>E17*F17</f>
        <v>0</v>
      </c>
    </row>
    <row r="18" spans="1:7" ht="12.75">
      <c r="A18" s="123"/>
      <c r="B18" s="1" t="s">
        <v>9</v>
      </c>
      <c r="C18" s="186" t="s">
        <v>10</v>
      </c>
      <c r="D18" s="164"/>
      <c r="E18" s="164"/>
      <c r="F18" s="113"/>
      <c r="G18" s="130"/>
    </row>
    <row r="19" spans="1:7" s="13" customFormat="1" ht="15">
      <c r="A19" s="132">
        <f>A17+1</f>
        <v>9</v>
      </c>
      <c r="B19" s="46" t="s">
        <v>9</v>
      </c>
      <c r="C19" s="47" t="s">
        <v>65</v>
      </c>
      <c r="D19" s="48" t="s">
        <v>28</v>
      </c>
      <c r="E19" s="150">
        <v>4635</v>
      </c>
      <c r="F19" s="114">
        <v>0</v>
      </c>
      <c r="G19" s="96">
        <f>E19*F19</f>
        <v>0</v>
      </c>
    </row>
    <row r="20" spans="1:7" s="13" customFormat="1" ht="12.75">
      <c r="A20" s="124"/>
      <c r="B20" s="85" t="s">
        <v>11</v>
      </c>
      <c r="C20" s="187" t="s">
        <v>12</v>
      </c>
      <c r="D20" s="188"/>
      <c r="E20" s="188"/>
      <c r="F20" s="36"/>
      <c r="G20" s="130"/>
    </row>
    <row r="21" spans="1:7" s="13" customFormat="1" ht="25.5">
      <c r="A21" s="89">
        <f>A19+1</f>
        <v>10</v>
      </c>
      <c r="B21" s="86" t="s">
        <v>11</v>
      </c>
      <c r="C21" s="87" t="s">
        <v>93</v>
      </c>
      <c r="D21" s="4" t="s">
        <v>28</v>
      </c>
      <c r="E21" s="146">
        <v>4043</v>
      </c>
      <c r="F21" s="114">
        <v>0</v>
      </c>
      <c r="G21" s="96">
        <f>E21*F21</f>
        <v>0</v>
      </c>
    </row>
    <row r="22" spans="1:7" s="13" customFormat="1" ht="25.5">
      <c r="A22" s="88">
        <f>A21+1</f>
        <v>11</v>
      </c>
      <c r="B22" s="43" t="s">
        <v>11</v>
      </c>
      <c r="C22" s="44" t="s">
        <v>94</v>
      </c>
      <c r="D22" s="45" t="s">
        <v>28</v>
      </c>
      <c r="E22" s="146">
        <v>11</v>
      </c>
      <c r="F22" s="114">
        <v>0</v>
      </c>
      <c r="G22" s="96">
        <f>F22*E22</f>
        <v>0</v>
      </c>
    </row>
    <row r="23" spans="1:10" s="13" customFormat="1" ht="25.5">
      <c r="A23" s="88">
        <f>A22+1</f>
        <v>12</v>
      </c>
      <c r="B23" s="49" t="s">
        <v>11</v>
      </c>
      <c r="C23" s="50" t="s">
        <v>95</v>
      </c>
      <c r="D23" s="45" t="s">
        <v>27</v>
      </c>
      <c r="E23" s="149">
        <v>3175</v>
      </c>
      <c r="F23" s="114">
        <v>0</v>
      </c>
      <c r="G23" s="96">
        <f>F23*E23</f>
        <v>0</v>
      </c>
      <c r="H23" s="107"/>
      <c r="I23" s="107"/>
      <c r="J23" s="107"/>
    </row>
    <row r="24" spans="1:7" s="13" customFormat="1" ht="12.75">
      <c r="A24" s="88">
        <v>13</v>
      </c>
      <c r="B24" s="51" t="s">
        <v>11</v>
      </c>
      <c r="C24" s="52" t="s">
        <v>46</v>
      </c>
      <c r="D24" s="53" t="s">
        <v>19</v>
      </c>
      <c r="E24" s="54">
        <v>1</v>
      </c>
      <c r="F24" s="115">
        <v>0</v>
      </c>
      <c r="G24" s="97">
        <f>F24*E24</f>
        <v>0</v>
      </c>
    </row>
    <row r="25" spans="1:7" s="13" customFormat="1" ht="12.75">
      <c r="A25" s="88">
        <f>A24+1</f>
        <v>14</v>
      </c>
      <c r="B25" s="51" t="s">
        <v>11</v>
      </c>
      <c r="C25" s="52" t="s">
        <v>47</v>
      </c>
      <c r="D25" s="53" t="s">
        <v>19</v>
      </c>
      <c r="E25" s="54">
        <v>2</v>
      </c>
      <c r="F25" s="115">
        <v>0</v>
      </c>
      <c r="G25" s="97">
        <f>F25*E25</f>
        <v>0</v>
      </c>
    </row>
    <row r="26" spans="1:7" s="13" customFormat="1" ht="12.75">
      <c r="A26" s="172" t="s">
        <v>70</v>
      </c>
      <c r="B26" s="173"/>
      <c r="C26" s="173"/>
      <c r="D26" s="173"/>
      <c r="E26" s="173"/>
      <c r="F26" s="173"/>
      <c r="G26" s="95">
        <f>SUM(G8:G25)</f>
        <v>0</v>
      </c>
    </row>
    <row r="27" spans="1:7" s="14" customFormat="1" ht="12.75">
      <c r="A27" s="127"/>
      <c r="B27" s="17"/>
      <c r="C27" s="22"/>
      <c r="D27" s="22"/>
      <c r="E27" s="22"/>
      <c r="F27" s="37"/>
      <c r="G27" s="133"/>
    </row>
    <row r="28" spans="1:7" s="11" customFormat="1" ht="25.5">
      <c r="A28" s="123" t="s">
        <v>5</v>
      </c>
      <c r="B28" s="9" t="s">
        <v>30</v>
      </c>
      <c r="C28" s="152" t="s">
        <v>31</v>
      </c>
      <c r="D28" s="153"/>
      <c r="E28" s="153"/>
      <c r="F28" s="153"/>
      <c r="G28" s="154"/>
    </row>
    <row r="29" spans="1:7" s="11" customFormat="1" ht="12.75">
      <c r="A29" s="125"/>
      <c r="B29" s="2" t="s">
        <v>14</v>
      </c>
      <c r="C29" s="182" t="s">
        <v>15</v>
      </c>
      <c r="D29" s="183"/>
      <c r="E29" s="183"/>
      <c r="F29" s="36"/>
      <c r="G29" s="130"/>
    </row>
    <row r="30" spans="1:7" ht="25.5">
      <c r="A30" s="57">
        <v>15</v>
      </c>
      <c r="B30" s="55" t="s">
        <v>14</v>
      </c>
      <c r="C30" s="56" t="s">
        <v>84</v>
      </c>
      <c r="D30" s="57" t="s">
        <v>29</v>
      </c>
      <c r="E30" s="146">
        <v>5052</v>
      </c>
      <c r="F30" s="111">
        <v>0</v>
      </c>
      <c r="G30" s="96">
        <f>F30*E30</f>
        <v>0</v>
      </c>
    </row>
    <row r="31" spans="1:7" s="11" customFormat="1" ht="12.75">
      <c r="A31" s="126"/>
      <c r="B31" s="58" t="s">
        <v>16</v>
      </c>
      <c r="C31" s="182" t="s">
        <v>17</v>
      </c>
      <c r="D31" s="183"/>
      <c r="E31" s="183"/>
      <c r="F31" s="36"/>
      <c r="G31" s="130"/>
    </row>
    <row r="32" spans="1:7" s="16" customFormat="1" ht="38.25">
      <c r="A32" s="59">
        <f>A30+1</f>
        <v>16</v>
      </c>
      <c r="B32" s="55" t="s">
        <v>16</v>
      </c>
      <c r="C32" s="56" t="s">
        <v>18</v>
      </c>
      <c r="D32" s="57" t="s">
        <v>29</v>
      </c>
      <c r="E32" s="146">
        <v>409</v>
      </c>
      <c r="F32" s="116">
        <v>0</v>
      </c>
      <c r="G32" s="96">
        <f>F32*E32</f>
        <v>0</v>
      </c>
    </row>
    <row r="33" spans="1:7" s="33" customFormat="1" ht="12.75">
      <c r="A33" s="172" t="s">
        <v>71</v>
      </c>
      <c r="B33" s="173"/>
      <c r="C33" s="173"/>
      <c r="D33" s="173"/>
      <c r="E33" s="173"/>
      <c r="F33" s="173"/>
      <c r="G33" s="95">
        <f>SUM(G30:G32)</f>
        <v>0</v>
      </c>
    </row>
    <row r="34" spans="1:7" s="16" customFormat="1" ht="12.75">
      <c r="A34" s="127"/>
      <c r="B34" s="17"/>
      <c r="C34" s="24"/>
      <c r="D34" s="19"/>
      <c r="E34" s="30"/>
      <c r="F34" s="38"/>
      <c r="G34" s="134"/>
    </row>
    <row r="35" spans="1:7" s="15" customFormat="1" ht="25.5">
      <c r="A35" s="123" t="s">
        <v>5</v>
      </c>
      <c r="B35" s="23" t="s">
        <v>32</v>
      </c>
      <c r="C35" s="159" t="s">
        <v>96</v>
      </c>
      <c r="D35" s="153"/>
      <c r="E35" s="153"/>
      <c r="F35" s="153"/>
      <c r="G35" s="154"/>
    </row>
    <row r="36" spans="1:7" s="15" customFormat="1" ht="12.75">
      <c r="A36" s="7"/>
      <c r="B36" s="29" t="s">
        <v>61</v>
      </c>
      <c r="C36" s="186" t="s">
        <v>62</v>
      </c>
      <c r="D36" s="164"/>
      <c r="E36" s="164"/>
      <c r="F36" s="60"/>
      <c r="G36" s="135"/>
    </row>
    <row r="37" spans="1:7" s="15" customFormat="1" ht="15.75">
      <c r="A37" s="59">
        <f>A32+1</f>
        <v>17</v>
      </c>
      <c r="B37" s="63" t="s">
        <v>61</v>
      </c>
      <c r="C37" s="61" t="s">
        <v>63</v>
      </c>
      <c r="D37" s="62" t="s">
        <v>51</v>
      </c>
      <c r="E37" s="148">
        <v>137</v>
      </c>
      <c r="F37" s="114">
        <v>0</v>
      </c>
      <c r="G37" s="95">
        <f>F37*E37</f>
        <v>0</v>
      </c>
    </row>
    <row r="38" spans="1:7" s="11" customFormat="1" ht="12.75">
      <c r="A38" s="136"/>
      <c r="B38" s="65" t="s">
        <v>20</v>
      </c>
      <c r="C38" s="163" t="s">
        <v>21</v>
      </c>
      <c r="D38" s="164"/>
      <c r="E38" s="164"/>
      <c r="F38" s="164"/>
      <c r="G38" s="191"/>
    </row>
    <row r="39" spans="1:7" s="15" customFormat="1" ht="25.5">
      <c r="A39" s="90">
        <f>A37+1</f>
        <v>18</v>
      </c>
      <c r="B39" s="68" t="s">
        <v>20</v>
      </c>
      <c r="C39" s="61" t="s">
        <v>80</v>
      </c>
      <c r="D39" s="69" t="s">
        <v>28</v>
      </c>
      <c r="E39" s="146">
        <v>4559</v>
      </c>
      <c r="F39" s="117">
        <v>0</v>
      </c>
      <c r="G39" s="96">
        <f>F39*E39</f>
        <v>0</v>
      </c>
    </row>
    <row r="40" spans="1:7" s="15" customFormat="1" ht="25.5">
      <c r="A40" s="90">
        <f>A39+1</f>
        <v>19</v>
      </c>
      <c r="B40" s="68" t="s">
        <v>20</v>
      </c>
      <c r="C40" s="61" t="s">
        <v>66</v>
      </c>
      <c r="D40" s="69" t="s">
        <v>28</v>
      </c>
      <c r="E40" s="146">
        <v>45</v>
      </c>
      <c r="F40" s="117">
        <v>0</v>
      </c>
      <c r="G40" s="96">
        <f>F40*E40</f>
        <v>0</v>
      </c>
    </row>
    <row r="41" spans="1:7" s="15" customFormat="1" ht="12.75">
      <c r="A41" s="91"/>
      <c r="B41" s="66" t="s">
        <v>38</v>
      </c>
      <c r="C41" s="189" t="s">
        <v>39</v>
      </c>
      <c r="D41" s="190"/>
      <c r="E41" s="190"/>
      <c r="F41" s="118"/>
      <c r="G41" s="137"/>
    </row>
    <row r="42" spans="1:7" s="34" customFormat="1" ht="26.25" customHeight="1">
      <c r="A42" s="88">
        <v>20</v>
      </c>
      <c r="B42" s="29" t="s">
        <v>38</v>
      </c>
      <c r="C42" s="144" t="s">
        <v>106</v>
      </c>
      <c r="D42" s="64" t="s">
        <v>27</v>
      </c>
      <c r="E42" s="147">
        <v>4559</v>
      </c>
      <c r="F42" s="119">
        <v>0</v>
      </c>
      <c r="G42" s="96">
        <f>F42*E42</f>
        <v>0</v>
      </c>
    </row>
    <row r="43" spans="1:7" s="34" customFormat="1" ht="12.75">
      <c r="A43" s="138"/>
      <c r="B43" s="67" t="s">
        <v>77</v>
      </c>
      <c r="C43" s="163" t="s">
        <v>78</v>
      </c>
      <c r="D43" s="164"/>
      <c r="E43" s="164"/>
      <c r="F43" s="164"/>
      <c r="G43" s="165"/>
    </row>
    <row r="44" spans="1:7" s="34" customFormat="1" ht="17.25" customHeight="1">
      <c r="A44" s="103">
        <f>A42+1</f>
        <v>21</v>
      </c>
      <c r="B44" s="94" t="s">
        <v>77</v>
      </c>
      <c r="C44" s="102" t="s">
        <v>79</v>
      </c>
      <c r="D44" s="166" t="s">
        <v>28</v>
      </c>
      <c r="E44" s="168">
        <v>4305</v>
      </c>
      <c r="F44" s="170">
        <v>0</v>
      </c>
      <c r="G44" s="184">
        <f>F44*E44</f>
        <v>0</v>
      </c>
    </row>
    <row r="45" spans="1:7" s="34" customFormat="1" ht="17.25" customHeight="1">
      <c r="A45" s="8"/>
      <c r="B45" s="104"/>
      <c r="C45" s="105" t="s">
        <v>64</v>
      </c>
      <c r="D45" s="167"/>
      <c r="E45" s="169"/>
      <c r="F45" s="171"/>
      <c r="G45" s="185"/>
    </row>
    <row r="46" spans="1:7" s="34" customFormat="1" ht="12.75">
      <c r="A46" s="172" t="s">
        <v>72</v>
      </c>
      <c r="B46" s="173"/>
      <c r="C46" s="173"/>
      <c r="D46" s="173"/>
      <c r="E46" s="173"/>
      <c r="F46" s="173"/>
      <c r="G46" s="95">
        <f>SUM(G37:G45)</f>
        <v>0</v>
      </c>
    </row>
    <row r="47" spans="1:7" s="15" customFormat="1" ht="12.75">
      <c r="A47" s="198"/>
      <c r="B47" s="199"/>
      <c r="C47" s="199"/>
      <c r="D47" s="199"/>
      <c r="E47" s="199"/>
      <c r="F47" s="199"/>
      <c r="G47" s="200"/>
    </row>
    <row r="48" spans="1:7" ht="25.5">
      <c r="A48" s="5" t="s">
        <v>5</v>
      </c>
      <c r="B48" s="5" t="s">
        <v>42</v>
      </c>
      <c r="C48" s="176" t="s">
        <v>97</v>
      </c>
      <c r="D48" s="177"/>
      <c r="E48" s="177"/>
      <c r="F48" s="177"/>
      <c r="G48" s="178"/>
    </row>
    <row r="49" spans="1:7" ht="12.75">
      <c r="A49" s="92"/>
      <c r="B49" s="6" t="s">
        <v>56</v>
      </c>
      <c r="C49" s="179" t="s">
        <v>57</v>
      </c>
      <c r="D49" s="180"/>
      <c r="E49" s="180"/>
      <c r="F49" s="180"/>
      <c r="G49" s="181"/>
    </row>
    <row r="50" spans="1:7" s="15" customFormat="1" ht="15">
      <c r="A50" s="106">
        <v>22</v>
      </c>
      <c r="B50" s="71" t="s">
        <v>56</v>
      </c>
      <c r="C50" s="72" t="s">
        <v>36</v>
      </c>
      <c r="D50" s="73" t="s">
        <v>28</v>
      </c>
      <c r="E50" s="146">
        <v>90</v>
      </c>
      <c r="F50" s="117">
        <v>0</v>
      </c>
      <c r="G50" s="96">
        <f>F50*E50</f>
        <v>0</v>
      </c>
    </row>
    <row r="51" spans="1:7" s="15" customFormat="1" ht="15">
      <c r="A51" s="89">
        <f>A50+1</f>
        <v>23</v>
      </c>
      <c r="B51" s="71" t="s">
        <v>56</v>
      </c>
      <c r="C51" s="122" t="s">
        <v>104</v>
      </c>
      <c r="D51" s="73" t="s">
        <v>28</v>
      </c>
      <c r="E51" s="146">
        <v>1587.5</v>
      </c>
      <c r="F51" s="117">
        <v>0</v>
      </c>
      <c r="G51" s="96">
        <f>F51*E51</f>
        <v>0</v>
      </c>
    </row>
    <row r="52" spans="1:7" s="15" customFormat="1" ht="12.75">
      <c r="A52" s="92"/>
      <c r="B52" s="6" t="s">
        <v>22</v>
      </c>
      <c r="C52" s="179" t="s">
        <v>23</v>
      </c>
      <c r="D52" s="180"/>
      <c r="E52" s="180"/>
      <c r="F52" s="180"/>
      <c r="G52" s="181"/>
    </row>
    <row r="53" spans="1:7" s="15" customFormat="1" ht="25.5">
      <c r="A53" s="89">
        <f>A51+1</f>
        <v>24</v>
      </c>
      <c r="B53" s="71" t="s">
        <v>22</v>
      </c>
      <c r="C53" s="72" t="s">
        <v>100</v>
      </c>
      <c r="D53" s="73" t="s">
        <v>28</v>
      </c>
      <c r="E53" s="146">
        <v>4216</v>
      </c>
      <c r="F53" s="120">
        <v>0</v>
      </c>
      <c r="G53" s="97">
        <f>F53*E53</f>
        <v>0</v>
      </c>
    </row>
    <row r="54" spans="1:7" s="15" customFormat="1" ht="25.5">
      <c r="A54" s="89">
        <f>A53+1</f>
        <v>25</v>
      </c>
      <c r="B54" s="71" t="s">
        <v>22</v>
      </c>
      <c r="C54" s="72" t="s">
        <v>101</v>
      </c>
      <c r="D54" s="73" t="s">
        <v>28</v>
      </c>
      <c r="E54" s="146">
        <v>45</v>
      </c>
      <c r="F54" s="120">
        <v>0</v>
      </c>
      <c r="G54" s="97">
        <f>F54*E54</f>
        <v>0</v>
      </c>
    </row>
    <row r="55" spans="1:7" s="15" customFormat="1" ht="25.5">
      <c r="A55" s="89">
        <f>A54+1</f>
        <v>26</v>
      </c>
      <c r="B55" s="71" t="s">
        <v>22</v>
      </c>
      <c r="C55" s="72" t="s">
        <v>102</v>
      </c>
      <c r="D55" s="73" t="s">
        <v>28</v>
      </c>
      <c r="E55" s="146">
        <v>4173</v>
      </c>
      <c r="F55" s="120">
        <v>0</v>
      </c>
      <c r="G55" s="108">
        <f>F55*E55</f>
        <v>0</v>
      </c>
    </row>
    <row r="56" spans="1:7" s="35" customFormat="1" ht="12.75">
      <c r="A56" s="172" t="s">
        <v>73</v>
      </c>
      <c r="B56" s="173"/>
      <c r="C56" s="173"/>
      <c r="D56" s="173"/>
      <c r="E56" s="173"/>
      <c r="F56" s="173"/>
      <c r="G56" s="95">
        <f>SUM(G50:G55)</f>
        <v>0</v>
      </c>
    </row>
    <row r="57" spans="1:7" s="15" customFormat="1" ht="12.75">
      <c r="A57" s="192"/>
      <c r="B57" s="193"/>
      <c r="C57" s="193"/>
      <c r="D57" s="193"/>
      <c r="E57" s="193"/>
      <c r="F57" s="193"/>
      <c r="G57" s="194"/>
    </row>
    <row r="58" spans="1:7" s="15" customFormat="1" ht="25.5">
      <c r="A58" s="5" t="s">
        <v>5</v>
      </c>
      <c r="B58" s="6" t="s">
        <v>43</v>
      </c>
      <c r="C58" s="179" t="s">
        <v>98</v>
      </c>
      <c r="D58" s="180"/>
      <c r="E58" s="180"/>
      <c r="F58" s="180"/>
      <c r="G58" s="181"/>
    </row>
    <row r="59" spans="1:7" s="15" customFormat="1" ht="12.75">
      <c r="A59" s="92"/>
      <c r="B59" s="6" t="s">
        <v>24</v>
      </c>
      <c r="C59" s="179" t="s">
        <v>33</v>
      </c>
      <c r="D59" s="180"/>
      <c r="E59" s="180"/>
      <c r="F59" s="180"/>
      <c r="G59" s="181"/>
    </row>
    <row r="60" spans="1:7" s="15" customFormat="1" ht="25.5">
      <c r="A60" s="74">
        <v>27</v>
      </c>
      <c r="B60" s="71" t="s">
        <v>24</v>
      </c>
      <c r="C60" s="72" t="s">
        <v>34</v>
      </c>
      <c r="D60" s="73" t="s">
        <v>28</v>
      </c>
      <c r="E60" s="146">
        <v>2947</v>
      </c>
      <c r="F60" s="117">
        <v>0</v>
      </c>
      <c r="G60" s="96">
        <f>F60*E60</f>
        <v>0</v>
      </c>
    </row>
    <row r="61" spans="1:7" ht="25.5">
      <c r="A61" s="89">
        <v>28</v>
      </c>
      <c r="B61" s="71" t="s">
        <v>24</v>
      </c>
      <c r="C61" s="122" t="s">
        <v>76</v>
      </c>
      <c r="D61" s="74" t="s">
        <v>13</v>
      </c>
      <c r="E61" s="146">
        <v>28</v>
      </c>
      <c r="F61" s="111">
        <v>0</v>
      </c>
      <c r="G61" s="96">
        <f>F61*E61</f>
        <v>0</v>
      </c>
    </row>
    <row r="62" spans="1:7" ht="25.5">
      <c r="A62" s="90">
        <f>A61+1</f>
        <v>29</v>
      </c>
      <c r="B62" s="71" t="s">
        <v>24</v>
      </c>
      <c r="C62" s="122" t="s">
        <v>35</v>
      </c>
      <c r="D62" s="73" t="s">
        <v>28</v>
      </c>
      <c r="E62" s="146">
        <v>22.4</v>
      </c>
      <c r="F62" s="111">
        <v>0</v>
      </c>
      <c r="G62" s="96">
        <f>F62*E62</f>
        <v>0</v>
      </c>
    </row>
    <row r="63" spans="1:7" ht="25.5">
      <c r="A63" s="59">
        <f>A62+1</f>
        <v>30</v>
      </c>
      <c r="B63" s="68" t="s">
        <v>37</v>
      </c>
      <c r="C63" s="61" t="s">
        <v>58</v>
      </c>
      <c r="D63" s="57" t="s">
        <v>13</v>
      </c>
      <c r="E63" s="146">
        <v>35</v>
      </c>
      <c r="F63" s="111">
        <v>0</v>
      </c>
      <c r="G63" s="96">
        <f>F63*E63</f>
        <v>0</v>
      </c>
    </row>
    <row r="64" spans="1:7" ht="12.75">
      <c r="A64" s="59">
        <v>31</v>
      </c>
      <c r="B64" s="68" t="s">
        <v>37</v>
      </c>
      <c r="C64" s="143" t="s">
        <v>105</v>
      </c>
      <c r="D64" s="57" t="s">
        <v>19</v>
      </c>
      <c r="E64" s="146">
        <v>12</v>
      </c>
      <c r="F64" s="111">
        <v>0</v>
      </c>
      <c r="G64" s="96">
        <f>F64*E64</f>
        <v>0</v>
      </c>
    </row>
    <row r="65" spans="1:7" s="35" customFormat="1" ht="12.75">
      <c r="A65" s="172" t="s">
        <v>74</v>
      </c>
      <c r="B65" s="173"/>
      <c r="C65" s="173"/>
      <c r="D65" s="173"/>
      <c r="E65" s="173"/>
      <c r="F65" s="173"/>
      <c r="G65" s="95">
        <f>SUM(G60:G64)</f>
        <v>0</v>
      </c>
    </row>
    <row r="66" spans="1:7" ht="12.75">
      <c r="A66" s="139"/>
      <c r="B66" s="99"/>
      <c r="C66" s="42"/>
      <c r="D66" s="100"/>
      <c r="E66" s="32"/>
      <c r="G66" s="140"/>
    </row>
    <row r="67" spans="1:7" ht="38.25">
      <c r="A67" s="40" t="s">
        <v>60</v>
      </c>
      <c r="B67" s="26" t="s">
        <v>48</v>
      </c>
      <c r="C67" s="179" t="s">
        <v>99</v>
      </c>
      <c r="D67" s="180"/>
      <c r="E67" s="180"/>
      <c r="F67" s="180"/>
      <c r="G67" s="181"/>
    </row>
    <row r="68" spans="1:7" ht="12.75">
      <c r="A68" s="67"/>
      <c r="B68" s="27" t="s">
        <v>49</v>
      </c>
      <c r="C68" s="179" t="s">
        <v>50</v>
      </c>
      <c r="D68" s="180"/>
      <c r="E68" s="180"/>
      <c r="F68" s="180"/>
      <c r="G68" s="181"/>
    </row>
    <row r="69" spans="1:7" ht="25.5">
      <c r="A69" s="89">
        <f>A64+1</f>
        <v>32</v>
      </c>
      <c r="B69" s="75" t="s">
        <v>49</v>
      </c>
      <c r="C69" s="76" t="s">
        <v>81</v>
      </c>
      <c r="D69" s="77" t="s">
        <v>51</v>
      </c>
      <c r="E69" s="78">
        <v>148.5</v>
      </c>
      <c r="F69" s="111">
        <v>0</v>
      </c>
      <c r="G69" s="97">
        <f>F69*E69</f>
        <v>0</v>
      </c>
    </row>
    <row r="70" spans="1:7" ht="25.5">
      <c r="A70" s="89">
        <f>A69+1</f>
        <v>33</v>
      </c>
      <c r="B70" s="75" t="s">
        <v>49</v>
      </c>
      <c r="C70" s="76" t="s">
        <v>82</v>
      </c>
      <c r="D70" s="77" t="s">
        <v>51</v>
      </c>
      <c r="E70" s="78">
        <v>62.16</v>
      </c>
      <c r="F70" s="111">
        <v>0</v>
      </c>
      <c r="G70" s="96">
        <f>F70*E70</f>
        <v>0</v>
      </c>
    </row>
    <row r="71" spans="1:7" ht="12.75">
      <c r="A71" s="67"/>
      <c r="B71" s="27" t="s">
        <v>52</v>
      </c>
      <c r="C71" s="179" t="s">
        <v>53</v>
      </c>
      <c r="D71" s="180"/>
      <c r="E71" s="180"/>
      <c r="F71" s="180"/>
      <c r="G71" s="181"/>
    </row>
    <row r="72" spans="1:7" ht="12.75">
      <c r="A72" s="89">
        <v>34</v>
      </c>
      <c r="B72" s="75" t="s">
        <v>52</v>
      </c>
      <c r="C72" s="81" t="s">
        <v>54</v>
      </c>
      <c r="D72" s="79" t="s">
        <v>19</v>
      </c>
      <c r="E72" s="80">
        <v>3</v>
      </c>
      <c r="F72" s="111">
        <v>0</v>
      </c>
      <c r="G72" s="96">
        <f>F72*E72</f>
        <v>0</v>
      </c>
    </row>
    <row r="73" spans="1:7" ht="25.5">
      <c r="A73" s="69">
        <f>A72+1</f>
        <v>35</v>
      </c>
      <c r="B73" s="75" t="s">
        <v>52</v>
      </c>
      <c r="C73" s="81" t="s">
        <v>55</v>
      </c>
      <c r="D73" s="79" t="s">
        <v>19</v>
      </c>
      <c r="E73" s="80">
        <v>4</v>
      </c>
      <c r="F73" s="111">
        <v>0</v>
      </c>
      <c r="G73" s="96">
        <f>F73*E73</f>
        <v>0</v>
      </c>
    </row>
    <row r="74" spans="1:8" s="35" customFormat="1" ht="12.75">
      <c r="A74" s="172" t="s">
        <v>75</v>
      </c>
      <c r="B74" s="173"/>
      <c r="C74" s="173"/>
      <c r="D74" s="173"/>
      <c r="E74" s="173"/>
      <c r="F74" s="173"/>
      <c r="G74" s="95">
        <f>SUM(G69:G73)</f>
        <v>0</v>
      </c>
      <c r="H74" s="128"/>
    </row>
    <row r="75" spans="1:7" ht="13.5" thickBot="1">
      <c r="A75" s="93"/>
      <c r="B75" s="18"/>
      <c r="C75" s="25"/>
      <c r="D75" s="21"/>
      <c r="F75" s="36"/>
      <c r="G75" s="130"/>
    </row>
    <row r="76" spans="1:7" ht="12.75">
      <c r="A76" s="141" t="s">
        <v>59</v>
      </c>
      <c r="B76" s="109"/>
      <c r="C76" s="109"/>
      <c r="D76" s="109"/>
      <c r="E76" s="109"/>
      <c r="F76" s="110"/>
      <c r="G76" s="142">
        <f>G26+G33+G46+G56+G65+G74</f>
        <v>0</v>
      </c>
    </row>
    <row r="77" spans="1:7" ht="12.75">
      <c r="A77" s="195" t="s">
        <v>85</v>
      </c>
      <c r="B77" s="196"/>
      <c r="C77" s="196"/>
      <c r="D77" s="196"/>
      <c r="E77" s="196"/>
      <c r="F77" s="197"/>
      <c r="G77" s="96">
        <f>G76*0.23</f>
        <v>0</v>
      </c>
    </row>
    <row r="78" spans="1:7" ht="12.75">
      <c r="A78" s="159" t="s">
        <v>86</v>
      </c>
      <c r="B78" s="153"/>
      <c r="C78" s="153"/>
      <c r="D78" s="153"/>
      <c r="E78" s="153"/>
      <c r="F78" s="154"/>
      <c r="G78" s="96">
        <f>G76+G77</f>
        <v>0</v>
      </c>
    </row>
    <row r="79" ht="12.75">
      <c r="G79" s="98" t="s">
        <v>83</v>
      </c>
    </row>
  </sheetData>
  <sheetProtection/>
  <mergeCells count="38">
    <mergeCell ref="A2:G4"/>
    <mergeCell ref="A65:F65"/>
    <mergeCell ref="C58:G58"/>
    <mergeCell ref="C59:G59"/>
    <mergeCell ref="A74:F74"/>
    <mergeCell ref="C71:G71"/>
    <mergeCell ref="C67:G67"/>
    <mergeCell ref="C68:G68"/>
    <mergeCell ref="A33:F33"/>
    <mergeCell ref="A46:F46"/>
    <mergeCell ref="C41:E41"/>
    <mergeCell ref="C38:G38"/>
    <mergeCell ref="A57:G57"/>
    <mergeCell ref="A56:F56"/>
    <mergeCell ref="A77:F77"/>
    <mergeCell ref="C35:G35"/>
    <mergeCell ref="C36:E36"/>
    <mergeCell ref="A47:G47"/>
    <mergeCell ref="A26:F26"/>
    <mergeCell ref="C9:E9"/>
    <mergeCell ref="C48:G48"/>
    <mergeCell ref="C49:G49"/>
    <mergeCell ref="C52:G52"/>
    <mergeCell ref="C31:E31"/>
    <mergeCell ref="C29:E29"/>
    <mergeCell ref="G44:G45"/>
    <mergeCell ref="C18:E18"/>
    <mergeCell ref="C20:E20"/>
    <mergeCell ref="C6:G6"/>
    <mergeCell ref="C7:E7"/>
    <mergeCell ref="C28:G28"/>
    <mergeCell ref="F1:G1"/>
    <mergeCell ref="A78:F78"/>
    <mergeCell ref="C16:G16"/>
    <mergeCell ref="C43:G43"/>
    <mergeCell ref="D44:D45"/>
    <mergeCell ref="E44:E45"/>
    <mergeCell ref="F44:F45"/>
  </mergeCells>
  <printOptions horizontalCentered="1"/>
  <pageMargins left="0.66" right="0.63" top="0.7874015748031497" bottom="0.7874015748031497" header="0.5118110236220472" footer="0"/>
  <pageSetup fitToHeight="4" horizontalDpi="300" verticalDpi="300" orientation="portrait" paperSize="9" scale="65" r:id="rId1"/>
  <headerFooter alignWithMargins="0">
    <oddFooter>&amp;C&amp;P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pzd</cp:lastModifiedBy>
  <cp:lastPrinted>2016-03-10T14:15:23Z</cp:lastPrinted>
  <dcterms:created xsi:type="dcterms:W3CDTF">2013-07-30T20:25:36Z</dcterms:created>
  <dcterms:modified xsi:type="dcterms:W3CDTF">2016-04-12T08:15:56Z</dcterms:modified>
  <cp:category/>
  <cp:version/>
  <cp:contentType/>
  <cp:contentStatus/>
</cp:coreProperties>
</file>