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Kosztorys" sheetId="1" r:id="rId1"/>
    <sheet name="Arkusz1" sheetId="2" r:id="rId2"/>
  </sheets>
  <definedNames>
    <definedName name="_xlnm.Print_Area" localSheetId="0">'Kosztorys'!$A$1:$G$95</definedName>
    <definedName name="_xlnm.Print_Titles" localSheetId="0">'Kosztorys'!$2:$6</definedName>
  </definedNames>
  <calcPr fullCalcOnLoad="1" fullPrecision="0"/>
</workbook>
</file>

<file path=xl/sharedStrings.xml><?xml version="1.0" encoding="utf-8"?>
<sst xmlns="http://schemas.openxmlformats.org/spreadsheetml/2006/main" count="268" uniqueCount="150">
  <si>
    <t>Nr poz.</t>
  </si>
  <si>
    <t>Podstawa</t>
  </si>
  <si>
    <t>Opis robót</t>
  </si>
  <si>
    <t>Jm</t>
  </si>
  <si>
    <t>Ilość</t>
  </si>
  <si>
    <t>1</t>
  </si>
  <si>
    <t>2</t>
  </si>
  <si>
    <t>3</t>
  </si>
  <si>
    <t>4</t>
  </si>
  <si>
    <t>5</t>
  </si>
  <si>
    <t>Roboty przygotowawcze</t>
  </si>
  <si>
    <t>km</t>
  </si>
  <si>
    <t>Roboty ziemne</t>
  </si>
  <si>
    <t>m3</t>
  </si>
  <si>
    <t>6</t>
  </si>
  <si>
    <t>Mechaniczne plantowanie powierzchni poboczy gruntowych kategorii I-III</t>
  </si>
  <si>
    <t>m2</t>
  </si>
  <si>
    <t>7</t>
  </si>
  <si>
    <t>Umocnienie pobocza kruszywem łamanym 0/31,5,  grubość warstwy po uwałowaniu 10 cm</t>
  </si>
  <si>
    <t>Roboty budowlane nawierzchniowe na poszerzeniach</t>
  </si>
  <si>
    <t>Koryta wykonywane na poszerzeniach jezdni lub chodników głębokości 40cm w gruncie kategorii II-IV</t>
  </si>
  <si>
    <t>Warstwa odcinająca zagęszczana mechanicznie o grubości po zagęszczeniu 10cm</t>
  </si>
  <si>
    <t>Warstwa  podbudowy z kruszywa łamanego 0/63 o grubości po zagęszczeniu 20cm</t>
  </si>
  <si>
    <t>Roboty budowlane nawierzchniowe</t>
  </si>
  <si>
    <t>12</t>
  </si>
  <si>
    <t>Wyrównanie i zagęszczanie mechaniczne istniejącej podbudowy stabilizacją cementem 5 MPa o średniej grubości warstwy po zagęszczaniu do 5cm</t>
  </si>
  <si>
    <t>13</t>
  </si>
  <si>
    <t>Wyrównanie i zagęszczanie mechaniczne istniejącej podbudowy mieszanką kruszyw 0/31,5  o średniej grubości warstwy po zagęszczaniu do 12 cm</t>
  </si>
  <si>
    <t>14</t>
  </si>
  <si>
    <t>15</t>
  </si>
  <si>
    <t>16</t>
  </si>
  <si>
    <t>Ułożenie geokompozytu o wytrzymałości szer. 1,0m o wytrzymałości na rozciąganie conajmniej 80kN/m</t>
  </si>
  <si>
    <t>19</t>
  </si>
  <si>
    <t>Koryta o głębokości 30cm na całej szerokości zjazdu  wykonywane mechanicznie w gruncie kategorii II-VI</t>
  </si>
  <si>
    <t>21</t>
  </si>
  <si>
    <t>Wykonanie i zagęszczenie warstwy odsączającej na poszerzeniach, grubość po zagęszczeniu 10cm</t>
  </si>
  <si>
    <t>22</t>
  </si>
  <si>
    <t>Nawierzchnia  z kruszyw łamanych, 0/31,5, grubość warstwy po zagęszczeniu 15cm</t>
  </si>
  <si>
    <t>23</t>
  </si>
  <si>
    <t>Ścianki czołowe przepustów pod zjazdami dla rur o średnicy 40cm</t>
  </si>
  <si>
    <t>24</t>
  </si>
  <si>
    <t>Rury PEHD o średnicy 40cm przepustów pod zjazdami</t>
  </si>
  <si>
    <t>m</t>
  </si>
  <si>
    <t>Regulacja rowów przydrożnych</t>
  </si>
  <si>
    <t>25</t>
  </si>
  <si>
    <t>Plantowanie powierzchni (obrobienie na czysto) skarp i dna wykopów wykonywanych ręcznie w gruncie kategorii I-III</t>
  </si>
  <si>
    <t>26</t>
  </si>
  <si>
    <t>27</t>
  </si>
  <si>
    <t>Humusowanie skarp z obsianiem przy grubości warstwy humusu 5cm</t>
  </si>
  <si>
    <t>28</t>
  </si>
  <si>
    <t>Umocnienie skarp rowu płytami wielootworowymii typu "ECO"</t>
  </si>
  <si>
    <t>29</t>
  </si>
  <si>
    <t>Ścieki na podsypce z pospółki,  z elementów betonowych korytkowych o wymiarach 40*40*50 cm</t>
  </si>
  <si>
    <t>Przebudowa zjazdów na drogi lokalne</t>
  </si>
  <si>
    <t>30</t>
  </si>
  <si>
    <t>Koryta wykonywane na  jezdni  głębokości 40cm w gruncie kategorii II-IV</t>
  </si>
  <si>
    <t>32</t>
  </si>
  <si>
    <t>33</t>
  </si>
  <si>
    <t>Nawierzchnia  z kruszyw łamanych, 0/63, grubość warstwy po zagęszczeniu 15cm</t>
  </si>
  <si>
    <t>Budowa przepustu stalowego w km 0+138,70</t>
  </si>
  <si>
    <t>34</t>
  </si>
  <si>
    <t>36</t>
  </si>
  <si>
    <t>37</t>
  </si>
  <si>
    <t>Zasypywanie wykopów liniowych o ścianach pionowych szerokości 0,8-1,5m i głębokości do 3m w gruncie kategorii III-IV</t>
  </si>
  <si>
    <t>38</t>
  </si>
  <si>
    <t>39</t>
  </si>
  <si>
    <t>Ławy fundamentowe z pospólki , gr. warstwy 25 cm o szerokości do 2,0m</t>
  </si>
  <si>
    <t>40</t>
  </si>
  <si>
    <t>Części przelotowe prefabrykowanych przepustów drogowych rurowych jednootworowych stalowych  o średnicy 80cm</t>
  </si>
  <si>
    <t>41</t>
  </si>
  <si>
    <t>Ścianki czołowe przepustów pod zjazdami dla rur o średnicy 80cm</t>
  </si>
  <si>
    <t>42</t>
  </si>
  <si>
    <t>Czyszczenie rowów z wyprofilowaniem dna i skarp, grubość namułu 20cm na dł 10 m</t>
  </si>
  <si>
    <t>43</t>
  </si>
  <si>
    <t>Budowa przepustu stalowego w km 0+354,80</t>
  </si>
  <si>
    <t>44</t>
  </si>
  <si>
    <t>46</t>
  </si>
  <si>
    <t>47</t>
  </si>
  <si>
    <t>48</t>
  </si>
  <si>
    <t>49</t>
  </si>
  <si>
    <t>50</t>
  </si>
  <si>
    <t>Rury PEHD o średnicy 60cm przepustów  ułożonych na 20 cm podsypce z pospółki</t>
  </si>
  <si>
    <t>51</t>
  </si>
  <si>
    <t>Ścianki czołowe przepustów pod zjazdami dla rur o średnicy 60cm</t>
  </si>
  <si>
    <t>52</t>
  </si>
  <si>
    <t>53</t>
  </si>
  <si>
    <t>Budowa przepustu stalowego w km 0+481,30</t>
  </si>
  <si>
    <t>54</t>
  </si>
  <si>
    <t>56</t>
  </si>
  <si>
    <t>57</t>
  </si>
  <si>
    <t>58</t>
  </si>
  <si>
    <t>59</t>
  </si>
  <si>
    <t>60</t>
  </si>
  <si>
    <t>61</t>
  </si>
  <si>
    <t>62</t>
  </si>
  <si>
    <t>63</t>
  </si>
  <si>
    <t>Roboty wykończeniowe</t>
  </si>
  <si>
    <t>64</t>
  </si>
  <si>
    <t>65</t>
  </si>
  <si>
    <t>Organizacja ruchu</t>
  </si>
  <si>
    <t>66</t>
  </si>
  <si>
    <t>Słupki z rur stalowych do pionowych znaków drogowych</t>
  </si>
  <si>
    <t>szt</t>
  </si>
  <si>
    <t>67</t>
  </si>
  <si>
    <t>Pionowe znaki zakazu, nakazu, ostrzegawcze i informacyjne o powierzchni do 0,3m2</t>
  </si>
  <si>
    <t>Cena</t>
  </si>
  <si>
    <t>Wartość</t>
  </si>
  <si>
    <t>Budowa przepustu PEHD w km 0+354,80</t>
  </si>
  <si>
    <t>Budowa przepustu PEHD w km 0+481,30</t>
  </si>
  <si>
    <t>Roboty pomiarowe przy liniowych robotach ziemnych, na drogach w terenie równinnym inwentaryzacja powykonawcza</t>
  </si>
  <si>
    <t>Wykopy  wykonywany koparkami  w gruncie kategorii I-II z transportem urobku w obrębie lub odwozem poza teren budowy</t>
  </si>
  <si>
    <t xml:space="preserve"> Wykonywanie i zagęszczenie nasypów koparkami  z  gruntu  uzyskanego z ukopu- zasypanie rowu</t>
  </si>
  <si>
    <t>Roboty ziemne- regulacji i pogłebienia rowów- wykonywane w ziemi kategorii I-III  z transportem urobku w obrębie lub poza terenem budowy</t>
  </si>
  <si>
    <t>Wykonanie i zagęszczenie warstwy odsączającej na zjazdach, grubość po zagęszczeniu 10cm</t>
  </si>
  <si>
    <t>Dowóz piasku na uzupełnienie zasypów</t>
  </si>
  <si>
    <t>Roboty ziemne w gruncie kategorii III z transportem urobku w obrębie lub poza terenem budowy</t>
  </si>
  <si>
    <t>Rozebranie konstrukcji przelotu przepustu o wzmocnionym zbrojeniu z wywozem materiału z rozbiórki poza teren budowy</t>
  </si>
  <si>
    <t>Roboty ziemne w gruncie kategorii III wykonywane  z transportem urobku w obrębie lub poza teren budowy</t>
  </si>
  <si>
    <t>Wywiezienie zanieczyszczeń samochodami poza teren budowy</t>
  </si>
  <si>
    <t>Wykonanie bruku z kamienia naturalnego, wlot i wylot, średniego o grubości 15cm na skarpach o powierzchniach płaskich</t>
  </si>
  <si>
    <t xml:space="preserve">Wykonanie bruku z kamienia naturalnego, wlot i wylot, średniego o grubości 15cm na skarpach o powierzchniach płaskich </t>
  </si>
  <si>
    <t>D.01.01.01</t>
  </si>
  <si>
    <t>D.02.01.01</t>
  </si>
  <si>
    <t>D.02.03.01</t>
  </si>
  <si>
    <t>D.04.01.01</t>
  </si>
  <si>
    <t>D.06.03.01a</t>
  </si>
  <si>
    <t>D.04.05.01</t>
  </si>
  <si>
    <t>D.04.04.01</t>
  </si>
  <si>
    <t>D.05.03.05</t>
  </si>
  <si>
    <t>D.05.03.26a</t>
  </si>
  <si>
    <t>Warstwa wiążąca z betonu asfaltowego AC 11 W  o grubości 5 cm. Asfalt 50/70 wraz ze skropienim podbudowy</t>
  </si>
  <si>
    <t>Warstwa ścieralna z betonu asfaltowego AC 8 S dla  o grubości 4 cm. asfalt 50/70 wraz ze skropieniem</t>
  </si>
  <si>
    <t>D.06.02.01</t>
  </si>
  <si>
    <t>D.06.01.01</t>
  </si>
  <si>
    <t>D.08.05.01</t>
  </si>
  <si>
    <t>D.03.01.03</t>
  </si>
  <si>
    <t>D.01.02.04</t>
  </si>
  <si>
    <t>D.03.01.01</t>
  </si>
  <si>
    <t>D.07.02.01</t>
  </si>
  <si>
    <t>Ręczne rozścielenie ziemi urodzajnej na terenie płaskim</t>
  </si>
  <si>
    <t>D.04.02.01</t>
  </si>
  <si>
    <t>Przebudowa zjazdów indywidualnych - szlakowe</t>
  </si>
  <si>
    <t>Wartość kosztorysowa robót bez podatku VAT</t>
  </si>
  <si>
    <t>Podatek VAT - 23%</t>
  </si>
  <si>
    <t>Ogółem wartość kosztorysowa robót</t>
  </si>
  <si>
    <t>Formularz 2.2.</t>
  </si>
  <si>
    <r>
      <t xml:space="preserve">Kosztorys ofertowy 
</t>
    </r>
    <r>
      <rPr>
        <sz val="14"/>
        <rFont val="Arial"/>
        <family val="2"/>
      </rPr>
      <t>na zamówienie pn.:</t>
    </r>
  </si>
  <si>
    <t>Przebudowa drogi powiatowej nr 3552W  Jasieniec Iłżecki Górny - Maziarze - Jasieniec Iłżecki Dolny - Jasieniec Iłżecki Górny,na terenie gminy Iłża, 
na odcinku długości 1 283,51 od km 3+237,19 do km 4+520,70</t>
  </si>
  <si>
    <t>…………………………………………………………</t>
  </si>
  <si>
    <t>podpis i pieczęć upełnomocnionego przedstawiciela Wykonawcy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</si>
</sst>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#,##0.000000000"/>
  </numFmts>
  <fonts count="42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i/>
      <sz val="7"/>
      <name val="Arial"/>
      <family val="0"/>
    </font>
    <font>
      <b/>
      <sz val="14"/>
      <name val="Arial"/>
      <family val="0"/>
    </font>
    <font>
      <b/>
      <sz val="8"/>
      <name val="Arial"/>
      <family val="0"/>
    </font>
    <font>
      <sz val="11"/>
      <name val="Arial"/>
      <family val="2"/>
    </font>
    <font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vertical="center" wrapText="1"/>
    </xf>
    <xf numFmtId="0" fontId="0" fillId="0" borderId="0" xfId="0" applyAlignment="1">
      <alignment vertical="center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33" borderId="11" xfId="0" applyNumberFormat="1" applyFont="1" applyFill="1" applyBorder="1" applyAlignment="1">
      <alignment vertical="center" wrapText="1"/>
    </xf>
    <xf numFmtId="0" fontId="1" fillId="33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left" vertical="center" wrapText="1"/>
    </xf>
    <xf numFmtId="0" fontId="5" fillId="0" borderId="23" xfId="0" applyNumberFormat="1" applyFont="1" applyFill="1" applyBorder="1" applyAlignment="1">
      <alignment horizontal="left" vertical="center" wrapText="1"/>
    </xf>
    <xf numFmtId="0" fontId="5" fillId="0" borderId="24" xfId="0" applyNumberFormat="1" applyFont="1" applyFill="1" applyBorder="1" applyAlignment="1">
      <alignment horizontal="left" vertical="center" wrapText="1"/>
    </xf>
    <xf numFmtId="0" fontId="5" fillId="0" borderId="15" xfId="0" applyNumberFormat="1" applyFont="1" applyFill="1" applyBorder="1" applyAlignment="1">
      <alignment horizontal="left" vertical="center" wrapText="1"/>
    </xf>
    <xf numFmtId="0" fontId="5" fillId="0" borderId="25" xfId="0" applyNumberFormat="1" applyFont="1" applyFill="1" applyBorder="1" applyAlignment="1">
      <alignment horizontal="left" vertical="center" wrapText="1"/>
    </xf>
    <xf numFmtId="0" fontId="5" fillId="0" borderId="26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view="pageBreakPreview" zoomScale="120" zoomScaleSheetLayoutView="120" zoomScalePageLayoutView="0" workbookViewId="0" topLeftCell="A82">
      <selection activeCell="C103" sqref="C103"/>
    </sheetView>
  </sheetViews>
  <sheetFormatPr defaultColWidth="9.140625" defaultRowHeight="12.75"/>
  <cols>
    <col min="1" max="1" width="5.00390625" style="12" customWidth="1"/>
    <col min="2" max="2" width="10.00390625" style="12" customWidth="1"/>
    <col min="3" max="3" width="35.00390625" style="12" customWidth="1"/>
    <col min="4" max="4" width="6.421875" style="12" customWidth="1"/>
    <col min="5" max="5" width="8.57421875" style="19" customWidth="1"/>
    <col min="6" max="6" width="10.00390625" style="19" customWidth="1"/>
    <col min="7" max="7" width="12.8515625" style="19" customWidth="1"/>
    <col min="8" max="16384" width="9.140625" style="8" customWidth="1"/>
  </cols>
  <sheetData>
    <row r="1" spans="1:7" ht="12.75">
      <c r="A1" s="7"/>
      <c r="B1" s="7"/>
      <c r="C1" s="7"/>
      <c r="D1" s="7"/>
      <c r="E1" s="15"/>
      <c r="F1" s="15"/>
      <c r="G1" s="15" t="s">
        <v>145</v>
      </c>
    </row>
    <row r="2" spans="1:7" ht="12.75">
      <c r="A2" s="32"/>
      <c r="B2" s="32"/>
      <c r="C2" s="32"/>
      <c r="D2" s="32"/>
      <c r="E2" s="32"/>
      <c r="F2" s="32"/>
      <c r="G2" s="32"/>
    </row>
    <row r="3" spans="1:7" ht="38.25" customHeight="1">
      <c r="A3" s="33" t="s">
        <v>146</v>
      </c>
      <c r="B3" s="34"/>
      <c r="C3" s="34"/>
      <c r="D3" s="34"/>
      <c r="E3" s="34"/>
      <c r="F3" s="34"/>
      <c r="G3" s="35"/>
    </row>
    <row r="4" spans="1:7" ht="52.5" customHeight="1">
      <c r="A4" s="36" t="s">
        <v>147</v>
      </c>
      <c r="B4" s="37"/>
      <c r="C4" s="37"/>
      <c r="D4" s="37"/>
      <c r="E4" s="37"/>
      <c r="F4" s="37"/>
      <c r="G4" s="38"/>
    </row>
    <row r="5" spans="1:7" s="1" customFormat="1" ht="22.5">
      <c r="A5" s="2" t="s">
        <v>0</v>
      </c>
      <c r="B5" s="2" t="s">
        <v>1</v>
      </c>
      <c r="C5" s="2" t="s">
        <v>2</v>
      </c>
      <c r="D5" s="2" t="s">
        <v>3</v>
      </c>
      <c r="E5" s="13" t="s">
        <v>4</v>
      </c>
      <c r="F5" s="13" t="s">
        <v>105</v>
      </c>
      <c r="G5" s="13" t="s">
        <v>106</v>
      </c>
    </row>
    <row r="6" spans="1:7" s="1" customFormat="1" ht="12.75">
      <c r="A6" s="3" t="s">
        <v>5</v>
      </c>
      <c r="B6" s="3" t="s">
        <v>6</v>
      </c>
      <c r="C6" s="3" t="s">
        <v>7</v>
      </c>
      <c r="D6" s="3" t="s">
        <v>8</v>
      </c>
      <c r="E6" s="14" t="s">
        <v>9</v>
      </c>
      <c r="F6" s="14" t="s">
        <v>14</v>
      </c>
      <c r="G6" s="14" t="s">
        <v>17</v>
      </c>
    </row>
    <row r="7" spans="1:7" s="1" customFormat="1" ht="12.75">
      <c r="A7" s="4"/>
      <c r="B7" s="4"/>
      <c r="C7" s="5" t="s">
        <v>10</v>
      </c>
      <c r="D7" s="4"/>
      <c r="E7" s="16"/>
      <c r="F7" s="16"/>
      <c r="G7" s="25"/>
    </row>
    <row r="8" spans="1:7" ht="33.75">
      <c r="A8" s="6" t="s">
        <v>5</v>
      </c>
      <c r="B8" s="6" t="s">
        <v>121</v>
      </c>
      <c r="C8" s="9" t="s">
        <v>109</v>
      </c>
      <c r="D8" s="6" t="s">
        <v>11</v>
      </c>
      <c r="E8" s="17">
        <v>1.28</v>
      </c>
      <c r="F8" s="17">
        <v>0</v>
      </c>
      <c r="G8" s="20">
        <f>E8*F8</f>
        <v>0</v>
      </c>
    </row>
    <row r="9" spans="1:7" ht="12.75">
      <c r="A9" s="10"/>
      <c r="B9" s="10"/>
      <c r="C9" s="11" t="s">
        <v>10</v>
      </c>
      <c r="D9" s="10"/>
      <c r="E9" s="18"/>
      <c r="F9" s="18"/>
      <c r="G9" s="21">
        <f>G8</f>
        <v>0</v>
      </c>
    </row>
    <row r="10" spans="1:7" s="1" customFormat="1" ht="12.75">
      <c r="A10" s="4"/>
      <c r="B10" s="4"/>
      <c r="C10" s="5" t="s">
        <v>12</v>
      </c>
      <c r="D10" s="4"/>
      <c r="E10" s="16"/>
      <c r="F10" s="16"/>
      <c r="G10" s="20"/>
    </row>
    <row r="11" spans="1:7" ht="33.75">
      <c r="A11" s="6" t="s">
        <v>6</v>
      </c>
      <c r="B11" s="6" t="s">
        <v>122</v>
      </c>
      <c r="C11" s="9" t="s">
        <v>110</v>
      </c>
      <c r="D11" s="6" t="s">
        <v>13</v>
      </c>
      <c r="E11" s="17">
        <v>608</v>
      </c>
      <c r="F11" s="17">
        <v>0</v>
      </c>
      <c r="G11" s="20">
        <f aca="true" t="shared" si="0" ref="G11:G64">E11*F11</f>
        <v>0</v>
      </c>
    </row>
    <row r="12" spans="1:7" ht="33.75">
      <c r="A12" s="6">
        <v>3</v>
      </c>
      <c r="B12" s="6" t="s">
        <v>123</v>
      </c>
      <c r="C12" s="9" t="s">
        <v>111</v>
      </c>
      <c r="D12" s="6" t="s">
        <v>13</v>
      </c>
      <c r="E12" s="17">
        <v>610</v>
      </c>
      <c r="F12" s="17">
        <v>0</v>
      </c>
      <c r="G12" s="20">
        <f t="shared" si="0"/>
        <v>0</v>
      </c>
    </row>
    <row r="13" spans="1:7" ht="22.5">
      <c r="A13" s="6">
        <v>4</v>
      </c>
      <c r="B13" s="6" t="s">
        <v>124</v>
      </c>
      <c r="C13" s="9" t="s">
        <v>15</v>
      </c>
      <c r="D13" s="6" t="s">
        <v>16</v>
      </c>
      <c r="E13" s="17">
        <v>1926</v>
      </c>
      <c r="F13" s="17">
        <v>0</v>
      </c>
      <c r="G13" s="20">
        <f t="shared" si="0"/>
        <v>0</v>
      </c>
    </row>
    <row r="14" spans="1:7" ht="33.75">
      <c r="A14" s="6">
        <v>5</v>
      </c>
      <c r="B14" s="6" t="s">
        <v>125</v>
      </c>
      <c r="C14" s="9" t="s">
        <v>18</v>
      </c>
      <c r="D14" s="6" t="s">
        <v>16</v>
      </c>
      <c r="E14" s="17">
        <v>1926</v>
      </c>
      <c r="F14" s="17">
        <v>0</v>
      </c>
      <c r="G14" s="20">
        <f t="shared" si="0"/>
        <v>0</v>
      </c>
    </row>
    <row r="15" spans="1:7" ht="12.75">
      <c r="A15" s="10"/>
      <c r="B15" s="10"/>
      <c r="C15" s="11" t="s">
        <v>12</v>
      </c>
      <c r="D15" s="10"/>
      <c r="E15" s="18"/>
      <c r="F15" s="18"/>
      <c r="G15" s="21">
        <f>SUM(G11:G14)</f>
        <v>0</v>
      </c>
    </row>
    <row r="16" spans="1:7" s="1" customFormat="1" ht="22.5">
      <c r="A16" s="4"/>
      <c r="B16" s="4"/>
      <c r="C16" s="5" t="s">
        <v>19</v>
      </c>
      <c r="D16" s="4"/>
      <c r="E16" s="16"/>
      <c r="F16" s="16"/>
      <c r="G16" s="20"/>
    </row>
    <row r="17" spans="1:7" ht="33.75">
      <c r="A17" s="6">
        <v>6</v>
      </c>
      <c r="B17" s="6" t="s">
        <v>124</v>
      </c>
      <c r="C17" s="9" t="s">
        <v>20</v>
      </c>
      <c r="D17" s="6" t="s">
        <v>16</v>
      </c>
      <c r="E17" s="17">
        <v>770.4</v>
      </c>
      <c r="F17" s="17">
        <v>0</v>
      </c>
      <c r="G17" s="20">
        <f t="shared" si="0"/>
        <v>0</v>
      </c>
    </row>
    <row r="18" spans="1:7" ht="33.75">
      <c r="A18" s="6">
        <v>7</v>
      </c>
      <c r="B18" s="6" t="s">
        <v>140</v>
      </c>
      <c r="C18" s="9" t="s">
        <v>21</v>
      </c>
      <c r="D18" s="6" t="s">
        <v>16</v>
      </c>
      <c r="E18" s="17">
        <v>770.4</v>
      </c>
      <c r="F18" s="17">
        <v>0</v>
      </c>
      <c r="G18" s="20">
        <f t="shared" si="0"/>
        <v>0</v>
      </c>
    </row>
    <row r="19" spans="1:7" ht="22.5">
      <c r="A19" s="6">
        <v>8</v>
      </c>
      <c r="B19" s="6" t="s">
        <v>127</v>
      </c>
      <c r="C19" s="9" t="s">
        <v>22</v>
      </c>
      <c r="D19" s="6" t="s">
        <v>16</v>
      </c>
      <c r="E19" s="17">
        <v>770.4</v>
      </c>
      <c r="F19" s="17">
        <v>0</v>
      </c>
      <c r="G19" s="20">
        <f t="shared" si="0"/>
        <v>0</v>
      </c>
    </row>
    <row r="20" spans="1:7" ht="22.5">
      <c r="A20" s="10"/>
      <c r="B20" s="10"/>
      <c r="C20" s="11" t="s">
        <v>19</v>
      </c>
      <c r="D20" s="10"/>
      <c r="E20" s="18"/>
      <c r="F20" s="18"/>
      <c r="G20" s="21">
        <f>SUM(G16:G19)</f>
        <v>0</v>
      </c>
    </row>
    <row r="21" spans="1:7" s="1" customFormat="1" ht="12.75">
      <c r="A21" s="4"/>
      <c r="B21" s="4"/>
      <c r="C21" s="5" t="s">
        <v>23</v>
      </c>
      <c r="D21" s="4"/>
      <c r="E21" s="16"/>
      <c r="F21" s="16"/>
      <c r="G21" s="20"/>
    </row>
    <row r="22" spans="1:7" ht="45">
      <c r="A22" s="6" t="s">
        <v>24</v>
      </c>
      <c r="B22" s="6" t="s">
        <v>126</v>
      </c>
      <c r="C22" s="9" t="s">
        <v>25</v>
      </c>
      <c r="D22" s="6" t="s">
        <v>16</v>
      </c>
      <c r="E22" s="17">
        <v>6805.2</v>
      </c>
      <c r="F22" s="17">
        <v>0</v>
      </c>
      <c r="G22" s="20">
        <f t="shared" si="0"/>
        <v>0</v>
      </c>
    </row>
    <row r="23" spans="1:7" ht="45">
      <c r="A23" s="6" t="s">
        <v>26</v>
      </c>
      <c r="B23" s="6" t="s">
        <v>127</v>
      </c>
      <c r="C23" s="9" t="s">
        <v>27</v>
      </c>
      <c r="D23" s="6" t="s">
        <v>16</v>
      </c>
      <c r="E23" s="17">
        <v>6676.8</v>
      </c>
      <c r="F23" s="17">
        <v>0</v>
      </c>
      <c r="G23" s="20">
        <f t="shared" si="0"/>
        <v>0</v>
      </c>
    </row>
    <row r="24" spans="1:7" ht="33.75">
      <c r="A24" s="6" t="s">
        <v>28</v>
      </c>
      <c r="B24" s="6" t="s">
        <v>128</v>
      </c>
      <c r="C24" s="9" t="s">
        <v>130</v>
      </c>
      <c r="D24" s="6" t="s">
        <v>16</v>
      </c>
      <c r="E24" s="17">
        <v>6548.4</v>
      </c>
      <c r="F24" s="17">
        <v>0</v>
      </c>
      <c r="G24" s="20">
        <f t="shared" si="0"/>
        <v>0</v>
      </c>
    </row>
    <row r="25" spans="1:7" ht="33.75">
      <c r="A25" s="6" t="s">
        <v>29</v>
      </c>
      <c r="B25" s="6" t="s">
        <v>128</v>
      </c>
      <c r="C25" s="9" t="s">
        <v>131</v>
      </c>
      <c r="D25" s="6" t="s">
        <v>16</v>
      </c>
      <c r="E25" s="17">
        <v>6420</v>
      </c>
      <c r="F25" s="17">
        <v>0</v>
      </c>
      <c r="G25" s="20">
        <f t="shared" si="0"/>
        <v>0</v>
      </c>
    </row>
    <row r="26" spans="1:7" ht="33.75">
      <c r="A26" s="6" t="s">
        <v>30</v>
      </c>
      <c r="B26" s="6" t="s">
        <v>129</v>
      </c>
      <c r="C26" s="9" t="s">
        <v>31</v>
      </c>
      <c r="D26" s="6" t="s">
        <v>16</v>
      </c>
      <c r="E26" s="17">
        <v>1284</v>
      </c>
      <c r="F26" s="17">
        <v>0</v>
      </c>
      <c r="G26" s="20">
        <f t="shared" si="0"/>
        <v>0</v>
      </c>
    </row>
    <row r="27" spans="1:7" ht="12.75">
      <c r="A27" s="10"/>
      <c r="B27" s="10"/>
      <c r="C27" s="11" t="s">
        <v>23</v>
      </c>
      <c r="D27" s="10"/>
      <c r="E27" s="18"/>
      <c r="F27" s="18"/>
      <c r="G27" s="21">
        <f>SUM(G22:G26)</f>
        <v>0</v>
      </c>
    </row>
    <row r="28" spans="1:7" s="1" customFormat="1" ht="22.5">
      <c r="A28" s="4"/>
      <c r="B28" s="4"/>
      <c r="C28" s="5" t="s">
        <v>141</v>
      </c>
      <c r="D28" s="4"/>
      <c r="E28" s="16"/>
      <c r="F28" s="16"/>
      <c r="G28" s="20"/>
    </row>
    <row r="29" spans="1:7" ht="33.75">
      <c r="A29" s="6" t="s">
        <v>32</v>
      </c>
      <c r="B29" s="6" t="s">
        <v>124</v>
      </c>
      <c r="C29" s="9" t="s">
        <v>33</v>
      </c>
      <c r="D29" s="6" t="s">
        <v>16</v>
      </c>
      <c r="E29" s="17">
        <v>357.4</v>
      </c>
      <c r="F29" s="17">
        <v>0</v>
      </c>
      <c r="G29" s="20">
        <f t="shared" si="0"/>
        <v>0</v>
      </c>
    </row>
    <row r="30" spans="1:7" ht="33.75">
      <c r="A30" s="6" t="s">
        <v>34</v>
      </c>
      <c r="B30" s="6" t="s">
        <v>140</v>
      </c>
      <c r="C30" s="9" t="s">
        <v>35</v>
      </c>
      <c r="D30" s="6" t="s">
        <v>16</v>
      </c>
      <c r="E30" s="17">
        <v>357.4</v>
      </c>
      <c r="F30" s="17">
        <v>0</v>
      </c>
      <c r="G30" s="20">
        <f t="shared" si="0"/>
        <v>0</v>
      </c>
    </row>
    <row r="31" spans="1:7" ht="22.5">
      <c r="A31" s="6" t="s">
        <v>36</v>
      </c>
      <c r="B31" s="6" t="s">
        <v>125</v>
      </c>
      <c r="C31" s="9" t="s">
        <v>37</v>
      </c>
      <c r="D31" s="6" t="s">
        <v>16</v>
      </c>
      <c r="E31" s="17">
        <v>357.4</v>
      </c>
      <c r="F31" s="17">
        <v>0</v>
      </c>
      <c r="G31" s="20">
        <f t="shared" si="0"/>
        <v>0</v>
      </c>
    </row>
    <row r="32" spans="1:7" ht="22.5">
      <c r="A32" s="6" t="s">
        <v>38</v>
      </c>
      <c r="B32" s="6" t="s">
        <v>132</v>
      </c>
      <c r="C32" s="9" t="s">
        <v>39</v>
      </c>
      <c r="D32" s="6" t="s">
        <v>102</v>
      </c>
      <c r="E32" s="17">
        <v>16</v>
      </c>
      <c r="F32" s="17">
        <v>0</v>
      </c>
      <c r="G32" s="20">
        <f t="shared" si="0"/>
        <v>0</v>
      </c>
    </row>
    <row r="33" spans="1:7" ht="22.5">
      <c r="A33" s="6" t="s">
        <v>40</v>
      </c>
      <c r="B33" s="6" t="s">
        <v>132</v>
      </c>
      <c r="C33" s="9" t="s">
        <v>41</v>
      </c>
      <c r="D33" s="6" t="s">
        <v>42</v>
      </c>
      <c r="E33" s="17">
        <v>48</v>
      </c>
      <c r="F33" s="17">
        <v>0</v>
      </c>
      <c r="G33" s="20">
        <f t="shared" si="0"/>
        <v>0</v>
      </c>
    </row>
    <row r="34" spans="1:7" ht="22.5">
      <c r="A34" s="10"/>
      <c r="B34" s="10"/>
      <c r="C34" s="11" t="s">
        <v>141</v>
      </c>
      <c r="D34" s="10"/>
      <c r="E34" s="18"/>
      <c r="F34" s="18"/>
      <c r="G34" s="21">
        <f>SUM(G28:G33)</f>
        <v>0</v>
      </c>
    </row>
    <row r="35" spans="1:7" s="1" customFormat="1" ht="12.75">
      <c r="A35" s="4"/>
      <c r="B35" s="4"/>
      <c r="C35" s="5" t="s">
        <v>43</v>
      </c>
      <c r="D35" s="4"/>
      <c r="E35" s="16"/>
      <c r="F35" s="16"/>
      <c r="G35" s="20"/>
    </row>
    <row r="36" spans="1:7" ht="33.75">
      <c r="A36" s="6" t="s">
        <v>44</v>
      </c>
      <c r="B36" s="6" t="s">
        <v>124</v>
      </c>
      <c r="C36" s="9" t="s">
        <v>45</v>
      </c>
      <c r="D36" s="6" t="s">
        <v>16</v>
      </c>
      <c r="E36" s="17">
        <v>1951.1</v>
      </c>
      <c r="F36" s="17">
        <v>0</v>
      </c>
      <c r="G36" s="20">
        <f t="shared" si="0"/>
        <v>0</v>
      </c>
    </row>
    <row r="37" spans="1:7" ht="45">
      <c r="A37" s="6" t="s">
        <v>46</v>
      </c>
      <c r="B37" s="6" t="s">
        <v>122</v>
      </c>
      <c r="C37" s="9" t="s">
        <v>112</v>
      </c>
      <c r="D37" s="6" t="s">
        <v>13</v>
      </c>
      <c r="E37" s="17">
        <v>675</v>
      </c>
      <c r="F37" s="17">
        <v>0</v>
      </c>
      <c r="G37" s="20">
        <f t="shared" si="0"/>
        <v>0</v>
      </c>
    </row>
    <row r="38" spans="1:7" ht="22.5">
      <c r="A38" s="6" t="s">
        <v>47</v>
      </c>
      <c r="B38" s="6" t="s">
        <v>133</v>
      </c>
      <c r="C38" s="9" t="s">
        <v>48</v>
      </c>
      <c r="D38" s="6" t="s">
        <v>16</v>
      </c>
      <c r="E38" s="17">
        <v>1951.1</v>
      </c>
      <c r="F38" s="17">
        <v>0</v>
      </c>
      <c r="G38" s="20">
        <f t="shared" si="0"/>
        <v>0</v>
      </c>
    </row>
    <row r="39" spans="1:7" ht="22.5">
      <c r="A39" s="6" t="s">
        <v>49</v>
      </c>
      <c r="B39" s="6" t="s">
        <v>133</v>
      </c>
      <c r="C39" s="9" t="s">
        <v>50</v>
      </c>
      <c r="D39" s="6" t="s">
        <v>16</v>
      </c>
      <c r="E39" s="17">
        <v>258</v>
      </c>
      <c r="F39" s="17">
        <v>0</v>
      </c>
      <c r="G39" s="20">
        <f t="shared" si="0"/>
        <v>0</v>
      </c>
    </row>
    <row r="40" spans="1:7" ht="33.75">
      <c r="A40" s="6" t="s">
        <v>51</v>
      </c>
      <c r="B40" s="6" t="s">
        <v>134</v>
      </c>
      <c r="C40" s="9" t="s">
        <v>52</v>
      </c>
      <c r="D40" s="6" t="s">
        <v>42</v>
      </c>
      <c r="E40" s="17">
        <v>586</v>
      </c>
      <c r="F40" s="17">
        <v>0</v>
      </c>
      <c r="G40" s="20">
        <f t="shared" si="0"/>
        <v>0</v>
      </c>
    </row>
    <row r="41" spans="1:7" ht="12.75">
      <c r="A41" s="10"/>
      <c r="B41" s="10"/>
      <c r="C41" s="11" t="s">
        <v>43</v>
      </c>
      <c r="D41" s="10"/>
      <c r="E41" s="18"/>
      <c r="F41" s="18"/>
      <c r="G41" s="21">
        <f>SUM(G36:G40)</f>
        <v>0</v>
      </c>
    </row>
    <row r="42" spans="1:7" s="1" customFormat="1" ht="12.75">
      <c r="A42" s="4"/>
      <c r="B42" s="4"/>
      <c r="C42" s="5" t="s">
        <v>53</v>
      </c>
      <c r="D42" s="4"/>
      <c r="E42" s="16"/>
      <c r="F42" s="16"/>
      <c r="G42" s="20"/>
    </row>
    <row r="43" spans="1:7" ht="22.5">
      <c r="A43" s="6" t="s">
        <v>54</v>
      </c>
      <c r="B43" s="6" t="s">
        <v>124</v>
      </c>
      <c r="C43" s="9" t="s">
        <v>55</v>
      </c>
      <c r="D43" s="6" t="s">
        <v>16</v>
      </c>
      <c r="E43" s="17">
        <v>102.52</v>
      </c>
      <c r="F43" s="17">
        <v>0</v>
      </c>
      <c r="G43" s="20">
        <f t="shared" si="0"/>
        <v>0</v>
      </c>
    </row>
    <row r="44" spans="1:7" ht="33.75">
      <c r="A44" s="6" t="s">
        <v>56</v>
      </c>
      <c r="B44" s="6" t="s">
        <v>140</v>
      </c>
      <c r="C44" s="9" t="s">
        <v>113</v>
      </c>
      <c r="D44" s="6" t="s">
        <v>16</v>
      </c>
      <c r="E44" s="17">
        <v>102.52</v>
      </c>
      <c r="F44" s="17">
        <v>0</v>
      </c>
      <c r="G44" s="20">
        <f t="shared" si="0"/>
        <v>0</v>
      </c>
    </row>
    <row r="45" spans="1:7" ht="22.5">
      <c r="A45" s="6" t="s">
        <v>57</v>
      </c>
      <c r="B45" s="6" t="s">
        <v>127</v>
      </c>
      <c r="C45" s="9" t="s">
        <v>58</v>
      </c>
      <c r="D45" s="6" t="s">
        <v>16</v>
      </c>
      <c r="E45" s="17">
        <v>102.52</v>
      </c>
      <c r="F45" s="17">
        <v>0</v>
      </c>
      <c r="G45" s="20">
        <f t="shared" si="0"/>
        <v>0</v>
      </c>
    </row>
    <row r="46" spans="1:7" ht="12.75">
      <c r="A46" s="10"/>
      <c r="B46" s="10"/>
      <c r="C46" s="11" t="s">
        <v>53</v>
      </c>
      <c r="D46" s="10"/>
      <c r="E46" s="18"/>
      <c r="F46" s="18"/>
      <c r="G46" s="21">
        <f>SUM(G43:G45)</f>
        <v>0</v>
      </c>
    </row>
    <row r="47" spans="1:7" s="1" customFormat="1" ht="22.5">
      <c r="A47" s="4"/>
      <c r="B47" s="4"/>
      <c r="C47" s="5" t="s">
        <v>59</v>
      </c>
      <c r="D47" s="4"/>
      <c r="E47" s="16"/>
      <c r="F47" s="16"/>
      <c r="G47" s="20"/>
    </row>
    <row r="48" spans="1:7" ht="33.75">
      <c r="A48" s="6" t="s">
        <v>60</v>
      </c>
      <c r="B48" s="6" t="s">
        <v>136</v>
      </c>
      <c r="C48" s="9" t="s">
        <v>116</v>
      </c>
      <c r="D48" s="6" t="s">
        <v>13</v>
      </c>
      <c r="E48" s="17">
        <v>2.05</v>
      </c>
      <c r="F48" s="17">
        <v>0</v>
      </c>
      <c r="G48" s="20">
        <f t="shared" si="0"/>
        <v>0</v>
      </c>
    </row>
    <row r="49" spans="1:7" ht="33.75">
      <c r="A49" s="6" t="s">
        <v>61</v>
      </c>
      <c r="B49" s="6" t="s">
        <v>122</v>
      </c>
      <c r="C49" s="9" t="s">
        <v>115</v>
      </c>
      <c r="D49" s="6" t="s">
        <v>13</v>
      </c>
      <c r="E49" s="17">
        <v>24</v>
      </c>
      <c r="F49" s="17">
        <v>0</v>
      </c>
      <c r="G49" s="20">
        <f t="shared" si="0"/>
        <v>0</v>
      </c>
    </row>
    <row r="50" spans="1:7" ht="33.75">
      <c r="A50" s="6" t="s">
        <v>62</v>
      </c>
      <c r="B50" s="6" t="s">
        <v>123</v>
      </c>
      <c r="C50" s="9" t="s">
        <v>63</v>
      </c>
      <c r="D50" s="6" t="s">
        <v>13</v>
      </c>
      <c r="E50" s="17">
        <v>24</v>
      </c>
      <c r="F50" s="17">
        <v>0</v>
      </c>
      <c r="G50" s="20">
        <f t="shared" si="0"/>
        <v>0</v>
      </c>
    </row>
    <row r="51" spans="1:7" ht="12.75">
      <c r="A51" s="6" t="s">
        <v>64</v>
      </c>
      <c r="B51" s="6" t="s">
        <v>137</v>
      </c>
      <c r="C51" s="9" t="s">
        <v>114</v>
      </c>
      <c r="D51" s="6" t="s">
        <v>13</v>
      </c>
      <c r="E51" s="17">
        <v>24</v>
      </c>
      <c r="F51" s="17">
        <v>0</v>
      </c>
      <c r="G51" s="20">
        <f t="shared" si="0"/>
        <v>0</v>
      </c>
    </row>
    <row r="52" spans="1:7" ht="22.5">
      <c r="A52" s="6" t="s">
        <v>65</v>
      </c>
      <c r="B52" s="6" t="s">
        <v>137</v>
      </c>
      <c r="C52" s="9" t="s">
        <v>66</v>
      </c>
      <c r="D52" s="6" t="s">
        <v>13</v>
      </c>
      <c r="E52" s="17">
        <v>4</v>
      </c>
      <c r="F52" s="17">
        <v>0</v>
      </c>
      <c r="G52" s="20">
        <f t="shared" si="0"/>
        <v>0</v>
      </c>
    </row>
    <row r="53" spans="1:7" ht="33.75">
      <c r="A53" s="6" t="s">
        <v>67</v>
      </c>
      <c r="B53" s="6" t="s">
        <v>137</v>
      </c>
      <c r="C53" s="9" t="s">
        <v>68</v>
      </c>
      <c r="D53" s="6" t="s">
        <v>42</v>
      </c>
      <c r="E53" s="17">
        <v>8</v>
      </c>
      <c r="F53" s="17">
        <v>0</v>
      </c>
      <c r="G53" s="20">
        <f t="shared" si="0"/>
        <v>0</v>
      </c>
    </row>
    <row r="54" spans="1:7" ht="22.5">
      <c r="A54" s="6" t="s">
        <v>69</v>
      </c>
      <c r="B54" s="6" t="s">
        <v>137</v>
      </c>
      <c r="C54" s="9" t="s">
        <v>70</v>
      </c>
      <c r="D54" s="6" t="s">
        <v>102</v>
      </c>
      <c r="E54" s="17">
        <v>2</v>
      </c>
      <c r="F54" s="17">
        <v>0</v>
      </c>
      <c r="G54" s="20">
        <f t="shared" si="0"/>
        <v>0</v>
      </c>
    </row>
    <row r="55" spans="1:7" ht="22.5">
      <c r="A55" s="6" t="s">
        <v>71</v>
      </c>
      <c r="B55" s="6" t="s">
        <v>135</v>
      </c>
      <c r="C55" s="9" t="s">
        <v>72</v>
      </c>
      <c r="D55" s="6" t="s">
        <v>42</v>
      </c>
      <c r="E55" s="17">
        <v>20</v>
      </c>
      <c r="F55" s="17">
        <v>0</v>
      </c>
      <c r="G55" s="20">
        <f t="shared" si="0"/>
        <v>0</v>
      </c>
    </row>
    <row r="56" spans="1:7" ht="33.75">
      <c r="A56" s="6" t="s">
        <v>73</v>
      </c>
      <c r="B56" s="6" t="s">
        <v>133</v>
      </c>
      <c r="C56" s="9" t="s">
        <v>120</v>
      </c>
      <c r="D56" s="6" t="s">
        <v>16</v>
      </c>
      <c r="E56" s="17">
        <v>20</v>
      </c>
      <c r="F56" s="17">
        <v>0</v>
      </c>
      <c r="G56" s="20">
        <f t="shared" si="0"/>
        <v>0</v>
      </c>
    </row>
    <row r="57" spans="1:7" ht="12.75">
      <c r="A57" s="10"/>
      <c r="B57" s="10"/>
      <c r="C57" s="11" t="s">
        <v>59</v>
      </c>
      <c r="D57" s="10"/>
      <c r="E57" s="18"/>
      <c r="F57" s="18"/>
      <c r="G57" s="21">
        <f>SUM(G48:G56)</f>
        <v>0</v>
      </c>
    </row>
    <row r="58" spans="1:7" s="1" customFormat="1" ht="12.75">
      <c r="A58" s="4"/>
      <c r="B58" s="4"/>
      <c r="C58" s="5" t="s">
        <v>107</v>
      </c>
      <c r="D58" s="4"/>
      <c r="E58" s="16"/>
      <c r="F58" s="16"/>
      <c r="G58" s="20"/>
    </row>
    <row r="59" spans="1:7" ht="33.75">
      <c r="A59" s="6" t="s">
        <v>75</v>
      </c>
      <c r="B59" s="6" t="s">
        <v>136</v>
      </c>
      <c r="C59" s="9" t="s">
        <v>116</v>
      </c>
      <c r="D59" s="6" t="s">
        <v>13</v>
      </c>
      <c r="E59" s="17">
        <v>1.06</v>
      </c>
      <c r="F59" s="17">
        <v>0</v>
      </c>
      <c r="G59" s="20">
        <f t="shared" si="0"/>
        <v>0</v>
      </c>
    </row>
    <row r="60" spans="1:7" ht="33.75">
      <c r="A60" s="6" t="s">
        <v>76</v>
      </c>
      <c r="B60" s="6" t="s">
        <v>122</v>
      </c>
      <c r="C60" s="9" t="s">
        <v>115</v>
      </c>
      <c r="D60" s="6" t="s">
        <v>13</v>
      </c>
      <c r="E60" s="17">
        <v>21</v>
      </c>
      <c r="F60" s="17">
        <v>0</v>
      </c>
      <c r="G60" s="20">
        <f t="shared" si="0"/>
        <v>0</v>
      </c>
    </row>
    <row r="61" spans="1:7" ht="33.75">
      <c r="A61" s="6" t="s">
        <v>77</v>
      </c>
      <c r="B61" s="6" t="s">
        <v>123</v>
      </c>
      <c r="C61" s="9" t="s">
        <v>63</v>
      </c>
      <c r="D61" s="6" t="s">
        <v>13</v>
      </c>
      <c r="E61" s="17">
        <v>21</v>
      </c>
      <c r="F61" s="17">
        <v>0</v>
      </c>
      <c r="G61" s="20">
        <f t="shared" si="0"/>
        <v>0</v>
      </c>
    </row>
    <row r="62" spans="1:7" ht="12.75">
      <c r="A62" s="6" t="s">
        <v>78</v>
      </c>
      <c r="B62" s="6" t="s">
        <v>137</v>
      </c>
      <c r="C62" s="9" t="s">
        <v>114</v>
      </c>
      <c r="D62" s="6" t="s">
        <v>13</v>
      </c>
      <c r="E62" s="17">
        <v>21</v>
      </c>
      <c r="F62" s="17">
        <v>0</v>
      </c>
      <c r="G62" s="20">
        <f t="shared" si="0"/>
        <v>0</v>
      </c>
    </row>
    <row r="63" spans="1:7" ht="22.5">
      <c r="A63" s="6" t="s">
        <v>79</v>
      </c>
      <c r="B63" s="6" t="s">
        <v>137</v>
      </c>
      <c r="C63" s="9" t="s">
        <v>66</v>
      </c>
      <c r="D63" s="6" t="s">
        <v>13</v>
      </c>
      <c r="E63" s="17">
        <v>3.85</v>
      </c>
      <c r="F63" s="17">
        <v>0</v>
      </c>
      <c r="G63" s="20">
        <f t="shared" si="0"/>
        <v>0</v>
      </c>
    </row>
    <row r="64" spans="1:7" ht="22.5">
      <c r="A64" s="6" t="s">
        <v>80</v>
      </c>
      <c r="B64" s="6" t="s">
        <v>137</v>
      </c>
      <c r="C64" s="9" t="s">
        <v>81</v>
      </c>
      <c r="D64" s="6" t="s">
        <v>42</v>
      </c>
      <c r="E64" s="17">
        <v>7.7</v>
      </c>
      <c r="F64" s="17">
        <v>0</v>
      </c>
      <c r="G64" s="20">
        <f t="shared" si="0"/>
        <v>0</v>
      </c>
    </row>
    <row r="65" spans="1:7" ht="22.5">
      <c r="A65" s="6" t="s">
        <v>82</v>
      </c>
      <c r="B65" s="6" t="s">
        <v>137</v>
      </c>
      <c r="C65" s="9" t="s">
        <v>83</v>
      </c>
      <c r="D65" s="6" t="s">
        <v>102</v>
      </c>
      <c r="E65" s="17">
        <v>2</v>
      </c>
      <c r="F65" s="17">
        <v>0</v>
      </c>
      <c r="G65" s="20">
        <f aca="true" t="shared" si="1" ref="G65:G86">E65*F65</f>
        <v>0</v>
      </c>
    </row>
    <row r="66" spans="1:7" ht="22.5">
      <c r="A66" s="6" t="s">
        <v>84</v>
      </c>
      <c r="B66" s="6" t="s">
        <v>135</v>
      </c>
      <c r="C66" s="9" t="s">
        <v>72</v>
      </c>
      <c r="D66" s="6" t="s">
        <v>42</v>
      </c>
      <c r="E66" s="17">
        <v>20</v>
      </c>
      <c r="F66" s="17">
        <v>0</v>
      </c>
      <c r="G66" s="20">
        <f t="shared" si="1"/>
        <v>0</v>
      </c>
    </row>
    <row r="67" spans="1:7" ht="33.75">
      <c r="A67" s="6" t="s">
        <v>85</v>
      </c>
      <c r="B67" s="6" t="s">
        <v>133</v>
      </c>
      <c r="C67" s="9" t="s">
        <v>120</v>
      </c>
      <c r="D67" s="6" t="s">
        <v>16</v>
      </c>
      <c r="E67" s="17">
        <v>20</v>
      </c>
      <c r="F67" s="17">
        <v>0</v>
      </c>
      <c r="G67" s="20">
        <f t="shared" si="1"/>
        <v>0</v>
      </c>
    </row>
    <row r="68" spans="1:7" ht="12.75">
      <c r="A68" s="10"/>
      <c r="B68" s="10"/>
      <c r="C68" s="11" t="s">
        <v>74</v>
      </c>
      <c r="D68" s="10"/>
      <c r="E68" s="18"/>
      <c r="F68" s="18"/>
      <c r="G68" s="21">
        <f>SUM(G59:G67)</f>
        <v>0</v>
      </c>
    </row>
    <row r="69" spans="1:7" s="1" customFormat="1" ht="12.75">
      <c r="A69" s="4"/>
      <c r="B69" s="4"/>
      <c r="C69" s="5" t="s">
        <v>108</v>
      </c>
      <c r="D69" s="4"/>
      <c r="E69" s="16"/>
      <c r="F69" s="16"/>
      <c r="G69" s="20"/>
    </row>
    <row r="70" spans="1:7" ht="33.75">
      <c r="A70" s="6" t="s">
        <v>87</v>
      </c>
      <c r="B70" s="6" t="s">
        <v>136</v>
      </c>
      <c r="C70" s="9" t="s">
        <v>116</v>
      </c>
      <c r="D70" s="6" t="s">
        <v>13</v>
      </c>
      <c r="E70" s="17">
        <v>1.06</v>
      </c>
      <c r="F70" s="17">
        <v>0</v>
      </c>
      <c r="G70" s="20">
        <f t="shared" si="1"/>
        <v>0</v>
      </c>
    </row>
    <row r="71" spans="1:7" ht="33.75">
      <c r="A71" s="6" t="s">
        <v>88</v>
      </c>
      <c r="B71" s="6" t="s">
        <v>122</v>
      </c>
      <c r="C71" s="9" t="s">
        <v>117</v>
      </c>
      <c r="D71" s="6" t="s">
        <v>13</v>
      </c>
      <c r="E71" s="17">
        <v>21</v>
      </c>
      <c r="F71" s="17">
        <v>0</v>
      </c>
      <c r="G71" s="20">
        <f t="shared" si="1"/>
        <v>0</v>
      </c>
    </row>
    <row r="72" spans="1:7" ht="12.75">
      <c r="A72" s="6" t="s">
        <v>89</v>
      </c>
      <c r="B72" s="6" t="s">
        <v>137</v>
      </c>
      <c r="C72" s="9" t="s">
        <v>114</v>
      </c>
      <c r="D72" s="6" t="s">
        <v>13</v>
      </c>
      <c r="E72" s="17">
        <v>21</v>
      </c>
      <c r="F72" s="17">
        <v>0</v>
      </c>
      <c r="G72" s="20">
        <f t="shared" si="1"/>
        <v>0</v>
      </c>
    </row>
    <row r="73" spans="1:7" ht="33.75">
      <c r="A73" s="6" t="s">
        <v>90</v>
      </c>
      <c r="B73" s="6" t="s">
        <v>123</v>
      </c>
      <c r="C73" s="9" t="s">
        <v>63</v>
      </c>
      <c r="D73" s="6" t="s">
        <v>13</v>
      </c>
      <c r="E73" s="17">
        <v>21</v>
      </c>
      <c r="F73" s="17">
        <v>0</v>
      </c>
      <c r="G73" s="20">
        <f t="shared" si="1"/>
        <v>0</v>
      </c>
    </row>
    <row r="74" spans="1:7" ht="22.5">
      <c r="A74" s="6" t="s">
        <v>91</v>
      </c>
      <c r="B74" s="6" t="s">
        <v>137</v>
      </c>
      <c r="C74" s="9" t="s">
        <v>66</v>
      </c>
      <c r="D74" s="6" t="s">
        <v>13</v>
      </c>
      <c r="E74" s="17">
        <v>3.75</v>
      </c>
      <c r="F74" s="17">
        <v>0</v>
      </c>
      <c r="G74" s="20">
        <f t="shared" si="1"/>
        <v>0</v>
      </c>
    </row>
    <row r="75" spans="1:7" ht="22.5">
      <c r="A75" s="6" t="s">
        <v>92</v>
      </c>
      <c r="B75" s="6" t="s">
        <v>137</v>
      </c>
      <c r="C75" s="9" t="s">
        <v>81</v>
      </c>
      <c r="D75" s="6" t="s">
        <v>42</v>
      </c>
      <c r="E75" s="17">
        <v>7.5</v>
      </c>
      <c r="F75" s="17">
        <v>0</v>
      </c>
      <c r="G75" s="20">
        <f t="shared" si="1"/>
        <v>0</v>
      </c>
    </row>
    <row r="76" spans="1:7" ht="22.5">
      <c r="A76" s="6" t="s">
        <v>93</v>
      </c>
      <c r="B76" s="6" t="s">
        <v>137</v>
      </c>
      <c r="C76" s="9" t="s">
        <v>83</v>
      </c>
      <c r="D76" s="6" t="s">
        <v>102</v>
      </c>
      <c r="E76" s="17">
        <v>2</v>
      </c>
      <c r="F76" s="17">
        <v>0</v>
      </c>
      <c r="G76" s="20">
        <f t="shared" si="1"/>
        <v>0</v>
      </c>
    </row>
    <row r="77" spans="1:7" ht="22.5">
      <c r="A77" s="6" t="s">
        <v>94</v>
      </c>
      <c r="B77" s="6" t="s">
        <v>135</v>
      </c>
      <c r="C77" s="9" t="s">
        <v>72</v>
      </c>
      <c r="D77" s="6" t="s">
        <v>42</v>
      </c>
      <c r="E77" s="17">
        <v>20</v>
      </c>
      <c r="F77" s="17">
        <v>0</v>
      </c>
      <c r="G77" s="20">
        <f t="shared" si="1"/>
        <v>0</v>
      </c>
    </row>
    <row r="78" spans="1:7" ht="33.75">
      <c r="A78" s="6" t="s">
        <v>95</v>
      </c>
      <c r="B78" s="6" t="s">
        <v>133</v>
      </c>
      <c r="C78" s="9" t="s">
        <v>119</v>
      </c>
      <c r="D78" s="6" t="s">
        <v>16</v>
      </c>
      <c r="E78" s="17">
        <v>20</v>
      </c>
      <c r="F78" s="17">
        <v>0</v>
      </c>
      <c r="G78" s="20">
        <f t="shared" si="1"/>
        <v>0</v>
      </c>
    </row>
    <row r="79" spans="1:7" ht="12.75">
      <c r="A79" s="10"/>
      <c r="B79" s="10"/>
      <c r="C79" s="11" t="s">
        <v>86</v>
      </c>
      <c r="D79" s="10"/>
      <c r="E79" s="18"/>
      <c r="F79" s="18"/>
      <c r="G79" s="21">
        <f>SUM(G70:G78)</f>
        <v>0</v>
      </c>
    </row>
    <row r="80" spans="1:7" s="1" customFormat="1" ht="12.75">
      <c r="A80" s="4"/>
      <c r="B80" s="4"/>
      <c r="C80" s="5" t="s">
        <v>96</v>
      </c>
      <c r="D80" s="4"/>
      <c r="E80" s="16"/>
      <c r="F80" s="16"/>
      <c r="G80" s="20"/>
    </row>
    <row r="81" spans="1:7" ht="22.5">
      <c r="A81" s="6" t="s">
        <v>97</v>
      </c>
      <c r="B81" s="6" t="s">
        <v>136</v>
      </c>
      <c r="C81" s="9" t="s">
        <v>118</v>
      </c>
      <c r="D81" s="6" t="s">
        <v>13</v>
      </c>
      <c r="E81" s="17">
        <v>16</v>
      </c>
      <c r="F81" s="17">
        <v>0</v>
      </c>
      <c r="G81" s="20">
        <f t="shared" si="1"/>
        <v>0</v>
      </c>
    </row>
    <row r="82" spans="1:7" ht="22.5">
      <c r="A82" s="6" t="s">
        <v>98</v>
      </c>
      <c r="B82" s="6" t="s">
        <v>133</v>
      </c>
      <c r="C82" s="9" t="s">
        <v>139</v>
      </c>
      <c r="D82" s="6" t="s">
        <v>13</v>
      </c>
      <c r="E82" s="17">
        <v>62.8</v>
      </c>
      <c r="F82" s="17">
        <v>0</v>
      </c>
      <c r="G82" s="20">
        <f t="shared" si="1"/>
        <v>0</v>
      </c>
    </row>
    <row r="83" spans="1:7" ht="12.75">
      <c r="A83" s="10"/>
      <c r="B83" s="10"/>
      <c r="C83" s="11" t="s">
        <v>96</v>
      </c>
      <c r="D83" s="10"/>
      <c r="E83" s="18"/>
      <c r="F83" s="18"/>
      <c r="G83" s="21">
        <f>SUM(G81:G82)</f>
        <v>0</v>
      </c>
    </row>
    <row r="84" spans="1:7" s="1" customFormat="1" ht="12.75">
      <c r="A84" s="4"/>
      <c r="B84" s="4"/>
      <c r="C84" s="5" t="s">
        <v>99</v>
      </c>
      <c r="D84" s="4"/>
      <c r="E84" s="16"/>
      <c r="F84" s="16"/>
      <c r="G84" s="20"/>
    </row>
    <row r="85" spans="1:7" ht="22.5">
      <c r="A85" s="6" t="s">
        <v>100</v>
      </c>
      <c r="B85" s="6" t="s">
        <v>138</v>
      </c>
      <c r="C85" s="9" t="s">
        <v>101</v>
      </c>
      <c r="D85" s="6" t="s">
        <v>102</v>
      </c>
      <c r="E85" s="17">
        <v>6</v>
      </c>
      <c r="F85" s="17">
        <v>0</v>
      </c>
      <c r="G85" s="20">
        <f t="shared" si="1"/>
        <v>0</v>
      </c>
    </row>
    <row r="86" spans="1:7" ht="22.5">
      <c r="A86" s="6" t="s">
        <v>103</v>
      </c>
      <c r="B86" s="6" t="s">
        <v>138</v>
      </c>
      <c r="C86" s="9" t="s">
        <v>104</v>
      </c>
      <c r="D86" s="6" t="s">
        <v>102</v>
      </c>
      <c r="E86" s="17">
        <v>6</v>
      </c>
      <c r="F86" s="17">
        <v>0</v>
      </c>
      <c r="G86" s="20">
        <f t="shared" si="1"/>
        <v>0</v>
      </c>
    </row>
    <row r="87" spans="1:7" ht="13.5" thickBot="1">
      <c r="A87" s="10"/>
      <c r="B87" s="10"/>
      <c r="C87" s="11" t="s">
        <v>99</v>
      </c>
      <c r="D87" s="10"/>
      <c r="E87" s="18"/>
      <c r="F87" s="18"/>
      <c r="G87" s="21">
        <f>SUM(G85:G86)</f>
        <v>0</v>
      </c>
    </row>
    <row r="88" spans="1:7" ht="18.75" customHeight="1">
      <c r="A88" s="39" t="s">
        <v>142</v>
      </c>
      <c r="B88" s="40"/>
      <c r="C88" s="41"/>
      <c r="D88" s="26"/>
      <c r="E88" s="27"/>
      <c r="F88" s="27"/>
      <c r="G88" s="22">
        <f>G9+G15+G20+G27+G34+G41+G46+G57+G68+G79+G83+G87</f>
        <v>0</v>
      </c>
    </row>
    <row r="89" spans="1:7" ht="18.75" customHeight="1">
      <c r="A89" s="42" t="s">
        <v>143</v>
      </c>
      <c r="B89" s="43"/>
      <c r="C89" s="44"/>
      <c r="D89" s="28"/>
      <c r="E89" s="29"/>
      <c r="F89" s="29"/>
      <c r="G89" s="23">
        <f>G88*23%</f>
        <v>0</v>
      </c>
    </row>
    <row r="90" spans="1:7" ht="18.75" customHeight="1">
      <c r="A90" s="42" t="s">
        <v>144</v>
      </c>
      <c r="B90" s="43"/>
      <c r="C90" s="44"/>
      <c r="D90" s="30"/>
      <c r="E90" s="31"/>
      <c r="F90" s="31"/>
      <c r="G90" s="24">
        <f>G88+G89</f>
        <v>0</v>
      </c>
    </row>
    <row r="93" spans="4:7" ht="14.25" customHeight="1">
      <c r="D93" s="45" t="s">
        <v>148</v>
      </c>
      <c r="E93" s="45"/>
      <c r="F93" s="45"/>
      <c r="G93" s="45"/>
    </row>
    <row r="94" spans="4:7" ht="112.5" customHeight="1" hidden="1">
      <c r="D94" s="45"/>
      <c r="E94" s="45"/>
      <c r="F94" s="45"/>
      <c r="G94" s="45"/>
    </row>
    <row r="95" spans="4:7" ht="12.75">
      <c r="D95" s="45" t="s">
        <v>149</v>
      </c>
      <c r="E95" s="45"/>
      <c r="F95" s="45"/>
      <c r="G95" s="45"/>
    </row>
  </sheetData>
  <sheetProtection/>
  <mergeCells count="8">
    <mergeCell ref="D93:G94"/>
    <mergeCell ref="D95:G95"/>
    <mergeCell ref="A2:G2"/>
    <mergeCell ref="A3:G3"/>
    <mergeCell ref="A4:G4"/>
    <mergeCell ref="A88:C88"/>
    <mergeCell ref="A89:C89"/>
    <mergeCell ref="A90:C90"/>
  </mergeCells>
  <printOptions horizontalCentered="1"/>
  <pageMargins left="0.8" right="0.8" top="0.4" bottom="0.4" header="0.2" footer="0.2"/>
  <pageSetup horizontalDpi="600" verticalDpi="600" orientation="portrait" paperSize="9" scale="98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pzd</cp:lastModifiedBy>
  <cp:lastPrinted>2015-05-18T07:41:25Z</cp:lastPrinted>
  <dcterms:created xsi:type="dcterms:W3CDTF">2015-05-04T09:02:54Z</dcterms:created>
  <dcterms:modified xsi:type="dcterms:W3CDTF">2015-05-19T11:28:29Z</dcterms:modified>
  <cp:category/>
  <cp:version/>
  <cp:contentType/>
  <cp:contentStatus/>
</cp:coreProperties>
</file>