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M:\__Przetargi 2021\25 Przebudowa drogi powiatowej nr 3529W Kiedrzyn - Małęczyn - do drogi krajowej nr 9 — kopia\"/>
    </mc:Choice>
  </mc:AlternateContent>
  <xr:revisionPtr revIDLastSave="0" documentId="13_ncr:1_{701DD207-C4EE-4BA9-91A5-E4178FD0E27F}" xr6:coauthVersionLast="47" xr6:coauthVersionMax="47" xr10:uidLastSave="{00000000-0000-0000-0000-000000000000}"/>
  <workbookProtection workbookAlgorithmName="SHA-512" workbookHashValue="vG4CogY0t2Zs5+vWEqKxq/pxLob2d2YN9gPkPUYCIqd/BM0kec3QA7UcjkXB59u55NfeWbY3m89DnbMdE8O08Q==" workbookSaltValue="ZMMQccHlF+fxbnOYpcxFuA==" workbookSpinCount="100000" lockStructure="1"/>
  <bookViews>
    <workbookView xWindow="-120" yWindow="-120" windowWidth="29040" windowHeight="15840" xr2:uid="{00000000-000D-0000-FFFF-FFFF00000000}"/>
  </bookViews>
  <sheets>
    <sheet name="Kosztorys" sheetId="1" r:id="rId1"/>
  </sheets>
  <definedNames>
    <definedName name="_xlnm.Print_Area" localSheetId="0">Kosztorys!$A$1:$G$109</definedName>
    <definedName name="_xlnm.Print_Titles" localSheetId="0">Kosztorys!$3:$3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9" i="1" l="1"/>
  <c r="G98" i="1"/>
  <c r="G95" i="1"/>
  <c r="G94" i="1"/>
  <c r="G93" i="1"/>
  <c r="G92" i="1"/>
  <c r="G91" i="1"/>
  <c r="G90" i="1"/>
  <c r="G89" i="1"/>
  <c r="G88" i="1"/>
  <c r="G87" i="1"/>
  <c r="G86" i="1"/>
  <c r="G85" i="1"/>
  <c r="G82" i="1"/>
  <c r="G81" i="1"/>
  <c r="G80" i="1"/>
  <c r="G79" i="1"/>
  <c r="G78" i="1"/>
  <c r="G77" i="1"/>
  <c r="G76" i="1"/>
  <c r="G75" i="1"/>
  <c r="G74" i="1"/>
  <c r="G73" i="1"/>
  <c r="G72" i="1"/>
  <c r="G71" i="1"/>
  <c r="G68" i="1"/>
  <c r="G67" i="1"/>
  <c r="G66" i="1"/>
  <c r="G65" i="1"/>
  <c r="G62" i="1"/>
  <c r="G61" i="1"/>
  <c r="G60" i="1"/>
  <c r="G59" i="1"/>
  <c r="G58" i="1"/>
  <c r="G57" i="1"/>
  <c r="G56" i="1"/>
  <c r="G55" i="1"/>
  <c r="G52" i="1"/>
  <c r="G51" i="1"/>
  <c r="G48" i="1"/>
  <c r="G47" i="1"/>
  <c r="G46" i="1"/>
  <c r="G45" i="1"/>
  <c r="G44" i="1"/>
  <c r="G43" i="1"/>
  <c r="G40" i="1"/>
  <c r="G39" i="1"/>
  <c r="G38" i="1"/>
  <c r="G37" i="1"/>
  <c r="G36" i="1"/>
  <c r="G35" i="1"/>
  <c r="G34" i="1"/>
  <c r="G31" i="1"/>
  <c r="G30" i="1"/>
  <c r="G29" i="1"/>
  <c r="G26" i="1"/>
  <c r="G25" i="1"/>
  <c r="G24" i="1"/>
  <c r="G23" i="1"/>
  <c r="G22" i="1"/>
  <c r="G21" i="1"/>
  <c r="G18" i="1"/>
  <c r="G17" i="1"/>
  <c r="G16" i="1"/>
  <c r="G15" i="1"/>
  <c r="G14" i="1"/>
  <c r="G13" i="1"/>
  <c r="G12" i="1"/>
  <c r="G11" i="1"/>
  <c r="G10" i="1"/>
  <c r="G9" i="1"/>
  <c r="G8" i="1"/>
  <c r="G5" i="1"/>
  <c r="G6" i="1" s="1"/>
  <c r="G100" i="1" l="1"/>
  <c r="G96" i="1"/>
  <c r="G83" i="1"/>
  <c r="G69" i="1"/>
  <c r="G63" i="1"/>
  <c r="G53" i="1"/>
  <c r="G49" i="1"/>
  <c r="G41" i="1"/>
  <c r="G32" i="1"/>
  <c r="G27" i="1"/>
  <c r="G19" i="1"/>
  <c r="G101" i="1" l="1"/>
  <c r="G102" i="1" s="1"/>
  <c r="G103" i="1" s="1"/>
</calcChain>
</file>

<file path=xl/sharedStrings.xml><?xml version="1.0" encoding="utf-8"?>
<sst xmlns="http://schemas.openxmlformats.org/spreadsheetml/2006/main" count="310" uniqueCount="204">
  <si>
    <t>Wartość</t>
  </si>
  <si>
    <t>Roboty remontowe - cięcie piłą nawierzchni bitumicznych na gł. do 5 cm. Jezdnia, podłączenie do istniejących nawierzchni.</t>
  </si>
  <si>
    <t>Roboty remontowe - frezowanie nawierzchni bitumicznej o gr. 10 cm. Destrukt do użycia w mieszance MCE.</t>
  </si>
  <si>
    <t>Roboty remontowe - frezowanie nawierzchni bitumicznej o gr. 6 cm. Połączenie z istniejącą nawierzchnią, początek odcinka. Destrukt do użycia w mieszance MCE.</t>
  </si>
  <si>
    <t>Roboty remontowe - frezowanie nawierzchni bitumicznej o gr. 4 cm. Połączenie z istniejącą nawierzchnią. Destrukt do użycia w mieszance MCE.</t>
  </si>
  <si>
    <t>Ustawienie krawężników betonowych wystających (światło 10 cm) o wymiarach 15x30 cm na ławie betonowej  z oporem o przekroju 0,065 m2 z betonu C12/15 na podsypce cementowo-piaskowej 1:4 grubości 5 cm.</t>
  </si>
  <si>
    <t>Ustawienie oporników betonowych wtopionych o wymiarach 12x25 cm na ławie betonowej  z oporem o przekroju 0,06 m2 z betonu C12/15 na podsypce cementowo-piaskowej 1:4 grubości 5 cm.</t>
  </si>
  <si>
    <t>Obrzeża betonowe o wymiarach 30x8 cm na ławie betonowej C12/15 z oporem (F= 0,05 m2), spoiny wypełnione piaskiem.</t>
  </si>
  <si>
    <t>Podbudowa z mieszanki związanej spoiwem hydraulicznym C3/4 &lt; 6,0 MPa o grubości 15 cm. Chodnik.</t>
  </si>
  <si>
    <t>Podbudowa z mieszanki związanej spoiwem hydraulicznym C3/4 &lt; 6,0 MPa o grubości 20 cm. Zjazdy indywidualne.</t>
  </si>
  <si>
    <t>Zbrojenie z geokompozytu. Polipropylowa siatka o sztywnych węzłach na geowłókninie, szerokość siatki 1,00 m. Jezdnia, połączenie z istniejącymi nawierzchniami.</t>
  </si>
  <si>
    <t>Wykonanie warstwy wyrównawczej z betonu asfaltowego AC16W PMB 25/55-60 w ilości 50 kg/m2. Kategoria ruchu KR3. Połączenie z istniejącą nawierzchnią, początek odcinka.</t>
  </si>
  <si>
    <t>Oczyszczenie rowów z namułu o grubości 20 cm z wyprofilowaniem skarp rowu</t>
  </si>
  <si>
    <t>Pionowe znaki drogowe - słupki z rur stalowych</t>
  </si>
  <si>
    <t>Pionowe znaki drogowe - znaki ostrzegawcze A900 o pow. ponad 0.3 m2. Folia II generacji. A-7 3szt.</t>
  </si>
  <si>
    <t>Pionowe znaki drogowe - znaki informacyjne D900x900 o pow. ponad 0.3 m2. Folia II generacji. D-6 2szt.</t>
  </si>
  <si>
    <t>Pionowe znaki drogowe - znaki zakazu i nakazu B800 o pow. ponad. 0.3 m2. Folia I generacji. Znak B-18 1szt;</t>
  </si>
  <si>
    <t>Pionowe znaki drogowe - znaki informacyjne D600 o pow. ponad. 0.3 m2. Folia I generacji. Znak D-1 2szt; D-2 1szt.</t>
  </si>
  <si>
    <t>Tabliczki podznakowe T600x250 mm o pow. do 0.3 m2. Znak T-1 1szt.</t>
  </si>
  <si>
    <t>Tabliczki podznakowe T o pow. do 0.3 m2. Znak T-0 1szt.</t>
  </si>
  <si>
    <t>Bariera drogowa stalowa ocynkowana U-12a z poprzeczką z rur fi 48,3 mm - biała z czerwonymi pasami. Wymiary 1500x1100  m do zabetonowania.</t>
  </si>
  <si>
    <t>Oznakowanie poziome jezdni farbą akrylową - strzałki i inne symbole malowane ręcznie.   Znak P-13.</t>
  </si>
  <si>
    <t>Oznakowanie poziome jezdni farbą akrylową - linie segregacyjne i krawędziowe ciągłe malowane mechanicznie. Znak P-3b, P-7d, P-4.</t>
  </si>
  <si>
    <t>Oznakowanie poziome jezdni farbą akrylową - linie segregacyjne i krawędziowe przerywane malowane mechanicznie. Znak P-7c; P-1b, P-1e.</t>
  </si>
  <si>
    <t>Oznakowanie poziome nawierzchni bitumicznych - na zimno, za pomocą mas chemoutwardzalnych grubowarstwowe wykonywane mechanicznie - oznakowanie strukturalne. Znak P-10.</t>
  </si>
  <si>
    <t>Wykopy wąskoprzestrzenne, nieumocnione o szerokości dna do 1.5 m i głębokości do 1.5 m w gruncie kat. I-II. Kanał.</t>
  </si>
  <si>
    <t>Wykopy wąskoprzestrzenne, nieumocnione o szerokości dna do 1.5 m i głębokości do 3.0 m w gruncie kat. I-II. Studzienki.</t>
  </si>
  <si>
    <t>Budowa kanalizacji pierwotnej z rur RHDPE 110/6,3 w wykopie wykonanym mechanicznie .</t>
  </si>
  <si>
    <t>Budowa kanalizacji pierwotnej z rur RHDPE 125/7,1 w wykopie wykonanym mechanicznie. Kanał przepustowy pod zjazdem.</t>
  </si>
  <si>
    <t>Budowa kanalizacji pierwotnej, rurki światłowodowe HDPE 40/3,7 w wykopie wykonanym mechanicznie. Kanał uliczny. Trzy rurki.</t>
  </si>
  <si>
    <t>Ręczne wciąganie rurki światłowodowej HDPE 40/3,7 do kanału przepustowego RHDPE 125/7,1. Trzy rurki.</t>
  </si>
  <si>
    <t>Budowa mikrokanalizacji bezpośrednio w ziemi w wykopie wykonanym mechanicznie -  jednowiązka mikrorurek 7x fi 12 x 1,0 mm.</t>
  </si>
  <si>
    <t>Ręczne wciąganie jednowiązki mikrorurek 7x fi 12 x 1,0 mm do kanału przepustowego RHDPE 125/7,1.</t>
  </si>
  <si>
    <t>Budowa studni kablowych prefabrykowanych rozdzielczych , typ SKR-1. W studniach zamontować pokrywy z wywietrznikiem, wyposażone w układ zasuwowo-ryglowy, blokowany zamkiem systemowym oraz przystosowane do montażu czujników systemu elektronicznego monitorowania elementów sieci lub zastosować dodatkowe wewnętrzne pokrywy zabezpieczające przed dostępem osób niepowołanych.</t>
  </si>
  <si>
    <t>Wykopy liniowe o szerokości 0,8-2,5 m i głębokości do 3,0 m o ścianach pionowych w gruntach suchych kat. III-IV z ręcznym wydobyciem urobku. Roboty ręczne 20%.</t>
  </si>
  <si>
    <t>Przepusty rurowe pod zjazdami - ścianki czołowe betonowe prefabrykowane dla rur o średnicy 40 cm</t>
  </si>
  <si>
    <t>Geowłóknina separacyjno filtrująca o przepuszczalności min. 60l na m2/s i odporności na przebicie statyczne powyżej 3 kN. Geowłóknina układana z zakładaem. Złoże fitracyjne.</t>
  </si>
  <si>
    <t>Wykonanie złoża filtracyjnego, kruszywo łamane 31,5/63 mm. Nie dopuszcalne jest użycie kruszywa wapiennego i dolomitowego.</t>
  </si>
  <si>
    <t>Regulacja pionowa studzienek dla urządzeń podziemnych przy objętości betonu w jednym miejscu do 0.1 m3. Wymiana skrzynek żeliwnych zasuw domowych i liniowych. Przyłącza wodociągowe</t>
  </si>
  <si>
    <t>Ułożenie rur osłonowych dzielonych o śr. 160 mm.</t>
  </si>
  <si>
    <t>Opis</t>
  </si>
  <si>
    <t>Ilość</t>
  </si>
  <si>
    <t>Cena jedn.</t>
  </si>
  <si>
    <t>1 d.1</t>
  </si>
  <si>
    <t>m</t>
  </si>
  <si>
    <t>m2</t>
  </si>
  <si>
    <t>m3</t>
  </si>
  <si>
    <t>szt</t>
  </si>
  <si>
    <t>km</t>
  </si>
  <si>
    <t>17 d.3</t>
  </si>
  <si>
    <t>18 d.3</t>
  </si>
  <si>
    <t>t</t>
  </si>
  <si>
    <t>szt.</t>
  </si>
  <si>
    <t>Nr spec. techn.</t>
  </si>
  <si>
    <t>D-01.02.04</t>
  </si>
  <si>
    <t>Warstwy podsypkowe piaskowe zagęszczane mechanicznie o gr. 10 cm. Warstwy pod płyty ażurowe w dnie rowu.  Strona lewa od km 8+058,30 do km 8+063,30.</t>
  </si>
  <si>
    <t>Roboty rozbiórkowe</t>
  </si>
  <si>
    <t xml:space="preserve">Razem dział: </t>
  </si>
  <si>
    <t>Roboty pomiarowe i przygotowawcze</t>
  </si>
  <si>
    <t>Roboty ziemne</t>
  </si>
  <si>
    <t>Krawężniki</t>
  </si>
  <si>
    <t>Podbudowy</t>
  </si>
  <si>
    <t>Nawierzchnia</t>
  </si>
  <si>
    <t>Roboty wykończeniowe</t>
  </si>
  <si>
    <t>Oznakowanie pionowe</t>
  </si>
  <si>
    <t>Oznakowanie poziome</t>
  </si>
  <si>
    <t>Budowa kanału technologicznego</t>
  </si>
  <si>
    <t>Odwodnienie</t>
  </si>
  <si>
    <t>Roboty remontowe</t>
  </si>
  <si>
    <t>Wartość kosztorysowa robót bez podatku VAT</t>
  </si>
  <si>
    <t>Podatek VAT</t>
  </si>
  <si>
    <t xml:space="preserve">Ogółem wartość kosztorysowa robót </t>
  </si>
  <si>
    <t xml:space="preserve">Rozebranie podbudowy z kruszywa gr. 20 cm mechanicznie </t>
  </si>
  <si>
    <t>Rozebranie oporników i krawężników na podsypce cementowo-piaskowej, wraz z rozebraniem ławy oraz wywozem materiału z rozbiórki poza teren budowy</t>
  </si>
  <si>
    <t>Rozebranie obrzeży trawnikowych o wymiarach 8x30 cm na podsypce piaskowej wraz z wywozem met. z rozbiórki poza teren budowy</t>
  </si>
  <si>
    <t>Rozebranie nawierzchni z betonowej kostki brukowej na podsypce cementowo-piaskowej. Zjazdy. Materiał właścicieli zjazdów. Wraz z transportem materiału z rozbiórki w obrębie lub poza terenem budowy</t>
  </si>
  <si>
    <t>Rozebranie podbudowy z gruntu stabilizowanego o grubości 15 cm wraz z transportem materiału z rozbiórki w obrębie lub poza terenem budowy</t>
  </si>
  <si>
    <t>Rozebranie przepustów rurowych - rury betonowe o śr. 40 cmwraz z transportem materiału z rozbiórki w obrębie lub poza terenem budowy</t>
  </si>
  <si>
    <t>Rozebranie przepustów rurowych - ścianki czołowe betonowe, prefabrykowanewraz z transportem materiału z rozbiórki w obrębie lub poza terenem budowy</t>
  </si>
  <si>
    <t>Roboty pomiarowe przy robotach ziemnych - trasa dróg w terenie równinnym. Inwentaryzacja powykonawcza</t>
  </si>
  <si>
    <t>Roboty ziemne  z transportem urobku  w obrębie lub poza terenem budowy.</t>
  </si>
  <si>
    <t>Koryta  gł. 10 cm w gruncie kat. II-VI na całej szerokości jezdni i chodników z transportem urobku  w obrębie lub poza terenem budowy.</t>
  </si>
  <si>
    <t xml:space="preserve">Koryta gł. 15 cm w gruncie kat. II-IV na całej szerokości jezdni i chodnikówz transportem urobku  w obrębie lub poza terenem budowy. </t>
  </si>
  <si>
    <t>Koryta  gł. 30 cm w gruncie kat. II-VI na całej szerokości jezdni i chodników z transportem urobku  w obrębie lub poza terenem budowy.</t>
  </si>
  <si>
    <t>Koryta  gł. 35 cm w gruncie kat. II-VI na całej szerokości jezdni i chodników z transportem urobku  w obrębie lub poza terenem budowy.</t>
  </si>
  <si>
    <t>Rowki pod krawężniki i ławy krawężnikowe o wymiarach 30x30 cm w gruncie kat.I-II z transportem urobku  w obrębie lub poza terenem budowy.</t>
  </si>
  <si>
    <t>Profilowanie i zagęszczanie podłoża  w gruncie kat. II-IV pod warstwy konstrukcyjne nawierzchni.</t>
  </si>
  <si>
    <t>D-01.01.01</t>
  </si>
  <si>
    <t>D-04.05.00   D-04.05.05a</t>
  </si>
  <si>
    <t>Podbudowa pomocnicza z mieszanki związanej spoiwem hydraulicznym C3/4 &lt; 6,0 MPa o grubości 38 cm. jezdnia</t>
  </si>
  <si>
    <t>Podbudowa z mieszanki związanej spoiwem hydraulicznym C3/4 &lt; 6,0 MPa o grubości 25 cm. Zjazdy publiczne.</t>
  </si>
  <si>
    <t>Podbudowa zasadnicza z mieszanki mineralno - cementowo - emulsyjnej MCE . Mieszanka wyprodukowana w wytwórni stacjonarnej i dowieziona na budowę. Grubość warstwy 20 cm. Jezdnia.</t>
  </si>
  <si>
    <t>D-04.10.01</t>
  </si>
  <si>
    <t>D-05.03.26a</t>
  </si>
  <si>
    <t>Wykonanie warstwy wiążącej gr. 8 cm z betonu asfaltowego AC16W PMB 25/55-60. Kategoria ruchu KR3. Jezdnia. Wraz z oczyszczeniem i skropieniem</t>
  </si>
  <si>
    <t>D-05.03.05b</t>
  </si>
  <si>
    <t>D-05.03.05a</t>
  </si>
  <si>
    <t>Nawierzchnia z kostki brukowej betonowej  grubości 8 cm na podsypce z mieszanki cementowo-piaskowej 1:4 grubość 5 cm z wypełnieniem spoin piaskiem. Zjazdy.</t>
  </si>
  <si>
    <t>Wykonanie warstwy ścieralnej gr. 4 cm z mieszanki AC 11. Kategoria ruchu KR3. Jezdnia. Wraz z oczyszczeniem i skropieniem.</t>
  </si>
  <si>
    <t>Nawierzchnia z kostki brukowej betonowej  grubości 6 cm na podsypce z mieszanki cementowo-piaskowej 1:4 grubość 5 cm z wypełnieniem spoin piaskiem. Chodniki.</t>
  </si>
  <si>
    <t>D-05.03.23a</t>
  </si>
  <si>
    <t>Nawierzchnie z mieszanki  niezwiązanej frakcji 0/31,5 mm. Grubość warstwy 15 cm. Pobocza.</t>
  </si>
  <si>
    <t>D-06.03.01a</t>
  </si>
  <si>
    <t>D-09.01.01</t>
  </si>
  <si>
    <t>D-02.01.01</t>
  </si>
  <si>
    <t>Humusowanie pasów zieleni z obsianiem trwaą przy grubości warstwy humusu 10 cm.</t>
  </si>
  <si>
    <t>D-06.04.01</t>
  </si>
  <si>
    <t>D-07.02.01</t>
  </si>
  <si>
    <t>D-07.06.02</t>
  </si>
  <si>
    <t>D-07.01.01a</t>
  </si>
  <si>
    <t>ST 01</t>
  </si>
  <si>
    <t>Kanały rurowe i studzienki - podłoża z materiałów sypkich o grubości 10 cm</t>
  </si>
  <si>
    <t>Zasypanie studni SKR-1 i kanału technolocicznego</t>
  </si>
  <si>
    <t>Roboty ziemne w gr.kat. III-IV z transportem urobku w obrębie lub poza terenem budowy. Roboty mechaniczne 80%.</t>
  </si>
  <si>
    <t>Przepusty rurowe pod zjazdami - rury PP/PE SN10 o średnicy 40 cm na ławie fundamentowej i podsypki wspierające z mieszanki piaskowo - żwirowej o frakcji 0/20 mm, grubość ławy 30 cm. wraz z zasypaniem piaskiem</t>
  </si>
  <si>
    <t>D-06.02.01a</t>
  </si>
  <si>
    <t>Umocnienie skarp rowu płytami betonowymi ażurowymi o wymiarach 40x60x8 cm. Na warstwie podsypkowej cem-piaskowej 1:4 o gr. 10 cm Wypełnienie otworów podsypka cementowa piaskową 1:4 gr. warstwy 8 cm. Strona lewa od km 8+051,80 do km 8+063,30.</t>
  </si>
  <si>
    <t>Umocnienie dna rowu płytami betonowymi ażurowymi o wymiarach 40x60x8 cm. Wypełnienie otworów ziemią roślinną i obsianie trawą przy grubości warstwy 8.0 cm Strona lewa od km 8+051,80 do km 8+063,30.</t>
  </si>
  <si>
    <t xml:space="preserve">Warstwy podsypkowe z mieszanki piaskowo żwirowej 0/20 mm zagęszczane ręcznie o gr.30 cm. Strona lewa od km 8+051,80 do km 8+058,30. </t>
  </si>
  <si>
    <t xml:space="preserve">Warstwy odsączające wykonane i zagęszczane mechanicznie o gr.50 cm. Teren zielony i pobocze, strona prawa od km 8+123,00 do km 8+140,00. </t>
  </si>
  <si>
    <t>D-06.01.01</t>
  </si>
  <si>
    <t>D-03.05.01a</t>
  </si>
  <si>
    <t>D-01.03.05</t>
  </si>
  <si>
    <t>D-01.03.08</t>
  </si>
  <si>
    <t>D-04.01.01</t>
  </si>
  <si>
    <t>D-08.01.01b</t>
  </si>
  <si>
    <t>D-08.03.01</t>
  </si>
  <si>
    <t>Roboty ziemne wykonywane w gruncie kat. I-III w ziemi uprzednio zmagazynowanej w hałdach z transportem urobk  w obrębie lub poza terenem budowy</t>
  </si>
  <si>
    <t>12 d.2</t>
  </si>
  <si>
    <t>13 d.3</t>
  </si>
  <si>
    <t>14 d.3</t>
  </si>
  <si>
    <t>15 d.3</t>
  </si>
  <si>
    <t>16 d.3</t>
  </si>
  <si>
    <t>19 d.4</t>
  </si>
  <si>
    <t>20 d.4</t>
  </si>
  <si>
    <t>21 d.4</t>
  </si>
  <si>
    <t>22 d.5</t>
  </si>
  <si>
    <t>23 d.5</t>
  </si>
  <si>
    <t>24 d.5</t>
  </si>
  <si>
    <t>25 d.5</t>
  </si>
  <si>
    <t>26 d.5</t>
  </si>
  <si>
    <t>27 d.5</t>
  </si>
  <si>
    <t>28 d.5</t>
  </si>
  <si>
    <t>29 d.6</t>
  </si>
  <si>
    <t>30 d.6</t>
  </si>
  <si>
    <t>31 d.6</t>
  </si>
  <si>
    <t>32 d.6</t>
  </si>
  <si>
    <t>33 d.6</t>
  </si>
  <si>
    <t>34 d.6</t>
  </si>
  <si>
    <t>35 d.7</t>
  </si>
  <si>
    <t>36 d.7</t>
  </si>
  <si>
    <t>37 d.8</t>
  </si>
  <si>
    <t>38 d.8</t>
  </si>
  <si>
    <t>39 d.8</t>
  </si>
  <si>
    <t>40 d.8</t>
  </si>
  <si>
    <t>41 d.8</t>
  </si>
  <si>
    <t>42 d.8</t>
  </si>
  <si>
    <t>43 d.8</t>
  </si>
  <si>
    <t>44 d.8</t>
  </si>
  <si>
    <t>45 d.9</t>
  </si>
  <si>
    <t>46 d.9</t>
  </si>
  <si>
    <t>47 d.9</t>
  </si>
  <si>
    <t>48 d.9</t>
  </si>
  <si>
    <t>49 d.10</t>
  </si>
  <si>
    <t>50 d.10</t>
  </si>
  <si>
    <t>51 d.10</t>
  </si>
  <si>
    <t>52 d.10</t>
  </si>
  <si>
    <t>53 d.10</t>
  </si>
  <si>
    <t>54 d.10</t>
  </si>
  <si>
    <t>55 d.10</t>
  </si>
  <si>
    <t>56 d.10</t>
  </si>
  <si>
    <t>57 d.10</t>
  </si>
  <si>
    <t>58 d.10</t>
  </si>
  <si>
    <t>59 d.10</t>
  </si>
  <si>
    <t>60 d.10</t>
  </si>
  <si>
    <t>61 d.11</t>
  </si>
  <si>
    <t>62 d.11</t>
  </si>
  <si>
    <t>63 d.11</t>
  </si>
  <si>
    <t>64 d.11</t>
  </si>
  <si>
    <t>65 d.11</t>
  </si>
  <si>
    <t>66 d.11</t>
  </si>
  <si>
    <t>67 d.11</t>
  </si>
  <si>
    <t>68 d.11</t>
  </si>
  <si>
    <t>69 d.11</t>
  </si>
  <si>
    <t>70 d.11</t>
  </si>
  <si>
    <t>71 d.11</t>
  </si>
  <si>
    <t>72 d.12</t>
  </si>
  <si>
    <t>73 d.12</t>
  </si>
  <si>
    <t>2 d.2</t>
  </si>
  <si>
    <t>4 d.2</t>
  </si>
  <si>
    <t>3 d.2</t>
  </si>
  <si>
    <t>5 d.2</t>
  </si>
  <si>
    <t>6 d.2</t>
  </si>
  <si>
    <t>7 d.2</t>
  </si>
  <si>
    <t>8 d.2</t>
  </si>
  <si>
    <t>9d.2</t>
  </si>
  <si>
    <t>10 d.2</t>
  </si>
  <si>
    <t>11 d.2</t>
  </si>
  <si>
    <t>KOSZTORYS OFERTOWY
na zamówienie pn.</t>
  </si>
  <si>
    <t>…………………………………………………………</t>
  </si>
  <si>
    <t>(podpis i pieczęć upełnomocnionego przedstawiciela Wykonawcy)</t>
  </si>
  <si>
    <t>L.p.</t>
  </si>
  <si>
    <t>J.m.</t>
  </si>
  <si>
    <t>Przebudowa drogi powiatowej nr 3529W Kiedrzyn - Małęczyn - do drogi krajowej nr 9
na odcinku od skrzyżowania z drogą krajową nr 9 do skrzyżowania z drogą gminną ul. Błonie w m. Skaryszew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</si>
</sst>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3" fillId="0" borderId="0" xfId="0" applyFont="1"/>
    <xf numFmtId="4" fontId="3" fillId="0" borderId="0" xfId="0" applyNumberFormat="1" applyFont="1"/>
    <xf numFmtId="0" fontId="3" fillId="2" borderId="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4" fontId="3" fillId="2" borderId="3" xfId="0" applyNumberFormat="1" applyFont="1" applyFill="1" applyBorder="1" applyAlignment="1">
      <alignment vertical="center"/>
    </xf>
    <xf numFmtId="4" fontId="3" fillId="2" borderId="4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4" fontId="3" fillId="0" borderId="1" xfId="0" applyNumberFormat="1" applyFont="1" applyBorder="1" applyAlignment="1">
      <alignment vertical="center"/>
    </xf>
    <xf numFmtId="4" fontId="3" fillId="0" borderId="6" xfId="0" applyNumberFormat="1" applyFont="1" applyBorder="1" applyAlignment="1">
      <alignment vertical="center"/>
    </xf>
    <xf numFmtId="4" fontId="3" fillId="0" borderId="5" xfId="0" applyNumberFormat="1" applyFont="1" applyBorder="1" applyAlignment="1">
      <alignment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 applyProtection="1">
      <alignment vertical="center"/>
      <protection locked="0"/>
    </xf>
    <xf numFmtId="0" fontId="6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</cellXfs>
  <cellStyles count="2">
    <cellStyle name="Normalny" xfId="0" builtinId="0"/>
    <cellStyle name="Normalny_projektowane" xfId="1" xr:uid="{924A5E8E-737B-41BB-86A5-C6E60F5D2E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9"/>
  <sheetViews>
    <sheetView tabSelected="1" zoomScaleNormal="100" zoomScaleSheetLayoutView="96" workbookViewId="0">
      <selection activeCell="F5" sqref="F5"/>
    </sheetView>
  </sheetViews>
  <sheetFormatPr defaultRowHeight="15" x14ac:dyDescent="0.25"/>
  <cols>
    <col min="1" max="1" width="8.7109375" style="29" customWidth="1"/>
    <col min="2" max="2" width="11.28515625" style="29" bestFit="1" customWidth="1"/>
    <col min="3" max="3" width="59.7109375" style="19" customWidth="1"/>
    <col min="4" max="4" width="4.7109375" style="29" customWidth="1"/>
    <col min="5" max="5" width="8" style="29" bestFit="1" customWidth="1"/>
    <col min="6" max="6" width="9.7109375" style="29" customWidth="1"/>
    <col min="7" max="7" width="13.7109375" style="30" customWidth="1"/>
    <col min="8" max="8" width="9.140625" style="19"/>
    <col min="9" max="9" width="10" style="1" bestFit="1" customWidth="1"/>
    <col min="10" max="16384" width="9.140625" style="19"/>
  </cols>
  <sheetData>
    <row r="1" spans="1:9" ht="15.75" x14ac:dyDescent="0.25">
      <c r="A1" s="36" t="s">
        <v>198</v>
      </c>
      <c r="B1" s="36"/>
      <c r="C1" s="36"/>
      <c r="D1" s="36"/>
      <c r="E1" s="36"/>
      <c r="F1" s="36"/>
      <c r="G1" s="36"/>
    </row>
    <row r="2" spans="1:9" ht="32.1" customHeight="1" x14ac:dyDescent="0.25">
      <c r="A2" s="35" t="s">
        <v>203</v>
      </c>
      <c r="B2" s="35"/>
      <c r="C2" s="35"/>
      <c r="D2" s="35"/>
      <c r="E2" s="35"/>
      <c r="F2" s="35"/>
      <c r="G2" s="35"/>
    </row>
    <row r="3" spans="1:9" ht="25.5" x14ac:dyDescent="0.25">
      <c r="A3" s="31" t="s">
        <v>201</v>
      </c>
      <c r="B3" s="32" t="s">
        <v>53</v>
      </c>
      <c r="C3" s="31" t="s">
        <v>40</v>
      </c>
      <c r="D3" s="32" t="s">
        <v>202</v>
      </c>
      <c r="E3" s="31" t="s">
        <v>41</v>
      </c>
      <c r="F3" s="31" t="s">
        <v>42</v>
      </c>
      <c r="G3" s="33" t="s">
        <v>0</v>
      </c>
    </row>
    <row r="4" spans="1:9" x14ac:dyDescent="0.25">
      <c r="A4" s="4">
        <v>1</v>
      </c>
      <c r="B4" s="5"/>
      <c r="C4" s="3" t="s">
        <v>58</v>
      </c>
      <c r="D4" s="5"/>
      <c r="E4" s="6"/>
      <c r="F4" s="7"/>
      <c r="G4" s="8"/>
    </row>
    <row r="5" spans="1:9" ht="30" x14ac:dyDescent="0.25">
      <c r="A5" s="20" t="s">
        <v>43</v>
      </c>
      <c r="B5" s="21" t="s">
        <v>87</v>
      </c>
      <c r="C5" s="22" t="s">
        <v>79</v>
      </c>
      <c r="D5" s="21" t="s">
        <v>48</v>
      </c>
      <c r="E5" s="23">
        <v>0.11</v>
      </c>
      <c r="F5" s="34">
        <v>0</v>
      </c>
      <c r="G5" s="24">
        <f>ROUND(E5*ROUND(F5,2),2)</f>
        <v>0</v>
      </c>
      <c r="I5" s="2"/>
    </row>
    <row r="6" spans="1:9" x14ac:dyDescent="0.25">
      <c r="A6" s="9" t="s">
        <v>57</v>
      </c>
      <c r="B6" s="6"/>
      <c r="C6" s="3" t="s">
        <v>58</v>
      </c>
      <c r="D6" s="6"/>
      <c r="E6" s="10"/>
      <c r="F6" s="10"/>
      <c r="G6" s="11">
        <f>SUM(G5)</f>
        <v>0</v>
      </c>
      <c r="I6" s="2"/>
    </row>
    <row r="7" spans="1:9" x14ac:dyDescent="0.25">
      <c r="A7" s="4">
        <v>2</v>
      </c>
      <c r="B7" s="5"/>
      <c r="C7" s="3" t="s">
        <v>56</v>
      </c>
      <c r="D7" s="5"/>
      <c r="E7" s="6"/>
      <c r="F7" s="6"/>
      <c r="G7" s="8"/>
    </row>
    <row r="8" spans="1:9" ht="30" x14ac:dyDescent="0.25">
      <c r="A8" s="20" t="s">
        <v>188</v>
      </c>
      <c r="B8" s="21" t="s">
        <v>54</v>
      </c>
      <c r="C8" s="22" t="s">
        <v>1</v>
      </c>
      <c r="D8" s="21" t="s">
        <v>44</v>
      </c>
      <c r="E8" s="23">
        <v>30</v>
      </c>
      <c r="F8" s="34">
        <v>0</v>
      </c>
      <c r="G8" s="24">
        <f t="shared" ref="G8:G18" si="0">ROUND(E8*ROUND(F8,2),2)</f>
        <v>0</v>
      </c>
    </row>
    <row r="9" spans="1:9" ht="30" x14ac:dyDescent="0.25">
      <c r="A9" s="20" t="s">
        <v>190</v>
      </c>
      <c r="B9" s="21" t="s">
        <v>54</v>
      </c>
      <c r="C9" s="22" t="s">
        <v>2</v>
      </c>
      <c r="D9" s="21" t="s">
        <v>45</v>
      </c>
      <c r="E9" s="23">
        <v>723.62</v>
      </c>
      <c r="F9" s="34">
        <v>0</v>
      </c>
      <c r="G9" s="24">
        <f t="shared" si="0"/>
        <v>0</v>
      </c>
    </row>
    <row r="10" spans="1:9" x14ac:dyDescent="0.25">
      <c r="A10" s="20" t="s">
        <v>189</v>
      </c>
      <c r="B10" s="21" t="s">
        <v>54</v>
      </c>
      <c r="C10" s="22" t="s">
        <v>72</v>
      </c>
      <c r="D10" s="21" t="s">
        <v>45</v>
      </c>
      <c r="E10" s="23">
        <v>719.12</v>
      </c>
      <c r="F10" s="34">
        <v>0</v>
      </c>
      <c r="G10" s="24">
        <f t="shared" si="0"/>
        <v>0</v>
      </c>
    </row>
    <row r="11" spans="1:9" ht="45" x14ac:dyDescent="0.25">
      <c r="A11" s="20" t="s">
        <v>191</v>
      </c>
      <c r="B11" s="21" t="s">
        <v>54</v>
      </c>
      <c r="C11" s="22" t="s">
        <v>3</v>
      </c>
      <c r="D11" s="21" t="s">
        <v>45</v>
      </c>
      <c r="E11" s="23">
        <v>35</v>
      </c>
      <c r="F11" s="34">
        <v>0</v>
      </c>
      <c r="G11" s="24">
        <f t="shared" si="0"/>
        <v>0</v>
      </c>
    </row>
    <row r="12" spans="1:9" ht="45" x14ac:dyDescent="0.25">
      <c r="A12" s="20" t="s">
        <v>192</v>
      </c>
      <c r="B12" s="21" t="s">
        <v>54</v>
      </c>
      <c r="C12" s="22" t="s">
        <v>4</v>
      </c>
      <c r="D12" s="21" t="s">
        <v>45</v>
      </c>
      <c r="E12" s="23">
        <v>13.5</v>
      </c>
      <c r="F12" s="34">
        <v>0</v>
      </c>
      <c r="G12" s="24">
        <f t="shared" si="0"/>
        <v>0</v>
      </c>
    </row>
    <row r="13" spans="1:9" ht="45" x14ac:dyDescent="0.25">
      <c r="A13" s="20" t="s">
        <v>193</v>
      </c>
      <c r="B13" s="21" t="s">
        <v>54</v>
      </c>
      <c r="C13" s="22" t="s">
        <v>73</v>
      </c>
      <c r="D13" s="21" t="s">
        <v>44</v>
      </c>
      <c r="E13" s="23">
        <v>62</v>
      </c>
      <c r="F13" s="34">
        <v>0</v>
      </c>
      <c r="G13" s="24">
        <f t="shared" si="0"/>
        <v>0</v>
      </c>
    </row>
    <row r="14" spans="1:9" ht="45" x14ac:dyDescent="0.25">
      <c r="A14" s="20" t="s">
        <v>194</v>
      </c>
      <c r="B14" s="21" t="s">
        <v>54</v>
      </c>
      <c r="C14" s="22" t="s">
        <v>74</v>
      </c>
      <c r="D14" s="21" t="s">
        <v>44</v>
      </c>
      <c r="E14" s="23">
        <v>5</v>
      </c>
      <c r="F14" s="34">
        <v>0</v>
      </c>
      <c r="G14" s="24">
        <f t="shared" si="0"/>
        <v>0</v>
      </c>
    </row>
    <row r="15" spans="1:9" ht="45" x14ac:dyDescent="0.25">
      <c r="A15" s="20" t="s">
        <v>195</v>
      </c>
      <c r="B15" s="21" t="s">
        <v>54</v>
      </c>
      <c r="C15" s="22" t="s">
        <v>76</v>
      </c>
      <c r="D15" s="21" t="s">
        <v>45</v>
      </c>
      <c r="E15" s="23">
        <v>76.47</v>
      </c>
      <c r="F15" s="34">
        <v>0</v>
      </c>
      <c r="G15" s="24">
        <f t="shared" si="0"/>
        <v>0</v>
      </c>
    </row>
    <row r="16" spans="1:9" ht="60" x14ac:dyDescent="0.25">
      <c r="A16" s="20" t="s">
        <v>196</v>
      </c>
      <c r="B16" s="21" t="s">
        <v>54</v>
      </c>
      <c r="C16" s="22" t="s">
        <v>75</v>
      </c>
      <c r="D16" s="21" t="s">
        <v>45</v>
      </c>
      <c r="E16" s="23">
        <v>76.47</v>
      </c>
      <c r="F16" s="34">
        <v>0</v>
      </c>
      <c r="G16" s="24">
        <f t="shared" si="0"/>
        <v>0</v>
      </c>
    </row>
    <row r="17" spans="1:9" ht="45" x14ac:dyDescent="0.25">
      <c r="A17" s="20" t="s">
        <v>197</v>
      </c>
      <c r="B17" s="21" t="s">
        <v>54</v>
      </c>
      <c r="C17" s="22" t="s">
        <v>77</v>
      </c>
      <c r="D17" s="21" t="s">
        <v>44</v>
      </c>
      <c r="E17" s="23">
        <v>20.5</v>
      </c>
      <c r="F17" s="34">
        <v>0</v>
      </c>
      <c r="G17" s="24">
        <f t="shared" si="0"/>
        <v>0</v>
      </c>
    </row>
    <row r="18" spans="1:9" ht="45" x14ac:dyDescent="0.25">
      <c r="A18" s="20" t="s">
        <v>128</v>
      </c>
      <c r="B18" s="21" t="s">
        <v>54</v>
      </c>
      <c r="C18" s="22" t="s">
        <v>78</v>
      </c>
      <c r="D18" s="21" t="s">
        <v>47</v>
      </c>
      <c r="E18" s="23">
        <v>4</v>
      </c>
      <c r="F18" s="34">
        <v>0</v>
      </c>
      <c r="G18" s="24">
        <f t="shared" si="0"/>
        <v>0</v>
      </c>
      <c r="I18" s="2"/>
    </row>
    <row r="19" spans="1:9" x14ac:dyDescent="0.25">
      <c r="A19" s="9" t="s">
        <v>57</v>
      </c>
      <c r="B19" s="6"/>
      <c r="C19" s="12" t="s">
        <v>56</v>
      </c>
      <c r="D19" s="6"/>
      <c r="E19" s="10"/>
      <c r="F19" s="10"/>
      <c r="G19" s="11">
        <f>SUM(G8:G18)</f>
        <v>0</v>
      </c>
      <c r="I19" s="2"/>
    </row>
    <row r="20" spans="1:9" x14ac:dyDescent="0.25">
      <c r="A20" s="4">
        <v>3</v>
      </c>
      <c r="B20" s="5"/>
      <c r="C20" s="3" t="s">
        <v>59</v>
      </c>
      <c r="D20" s="5"/>
      <c r="E20" s="6"/>
      <c r="F20" s="7"/>
      <c r="G20" s="8"/>
      <c r="I20" s="2"/>
    </row>
    <row r="21" spans="1:9" ht="30" x14ac:dyDescent="0.25">
      <c r="A21" s="20" t="s">
        <v>129</v>
      </c>
      <c r="B21" s="21" t="s">
        <v>104</v>
      </c>
      <c r="C21" s="22" t="s">
        <v>80</v>
      </c>
      <c r="D21" s="21" t="s">
        <v>46</v>
      </c>
      <c r="E21" s="23">
        <v>581.61</v>
      </c>
      <c r="F21" s="34">
        <v>0</v>
      </c>
      <c r="G21" s="24">
        <f t="shared" ref="G21:G26" si="1">ROUND(E21*ROUND(F21,2),2)</f>
        <v>0</v>
      </c>
      <c r="I21" s="2"/>
    </row>
    <row r="22" spans="1:9" ht="45" x14ac:dyDescent="0.25">
      <c r="A22" s="20" t="s">
        <v>130</v>
      </c>
      <c r="B22" s="21" t="s">
        <v>124</v>
      </c>
      <c r="C22" s="22" t="s">
        <v>82</v>
      </c>
      <c r="D22" s="21" t="s">
        <v>45</v>
      </c>
      <c r="E22" s="23">
        <v>1</v>
      </c>
      <c r="F22" s="34">
        <v>0</v>
      </c>
      <c r="G22" s="24">
        <f t="shared" si="1"/>
        <v>0</v>
      </c>
      <c r="I22" s="2"/>
    </row>
    <row r="23" spans="1:9" ht="45" x14ac:dyDescent="0.25">
      <c r="A23" s="20" t="s">
        <v>131</v>
      </c>
      <c r="B23" s="21"/>
      <c r="C23" s="22" t="s">
        <v>81</v>
      </c>
      <c r="D23" s="21" t="s">
        <v>45</v>
      </c>
      <c r="E23" s="23">
        <v>2</v>
      </c>
      <c r="F23" s="34">
        <v>0</v>
      </c>
      <c r="G23" s="24">
        <f t="shared" si="1"/>
        <v>0</v>
      </c>
      <c r="I23" s="2"/>
    </row>
    <row r="24" spans="1:9" ht="45" x14ac:dyDescent="0.25">
      <c r="A24" s="20" t="s">
        <v>132</v>
      </c>
      <c r="B24" s="21"/>
      <c r="C24" s="22" t="s">
        <v>83</v>
      </c>
      <c r="D24" s="21" t="s">
        <v>45</v>
      </c>
      <c r="E24" s="23">
        <v>62.2</v>
      </c>
      <c r="F24" s="34">
        <v>0</v>
      </c>
      <c r="G24" s="24">
        <f t="shared" si="1"/>
        <v>0</v>
      </c>
      <c r="I24" s="2"/>
    </row>
    <row r="25" spans="1:9" ht="45" x14ac:dyDescent="0.25">
      <c r="A25" s="20" t="s">
        <v>49</v>
      </c>
      <c r="B25" s="21" t="s">
        <v>124</v>
      </c>
      <c r="C25" s="22" t="s">
        <v>84</v>
      </c>
      <c r="D25" s="21" t="s">
        <v>45</v>
      </c>
      <c r="E25" s="23">
        <v>81.52</v>
      </c>
      <c r="F25" s="34">
        <v>0</v>
      </c>
      <c r="G25" s="24">
        <f t="shared" si="1"/>
        <v>0</v>
      </c>
      <c r="I25" s="2"/>
    </row>
    <row r="26" spans="1:9" ht="45" x14ac:dyDescent="0.25">
      <c r="A26" s="20" t="s">
        <v>50</v>
      </c>
      <c r="B26" s="21" t="s">
        <v>124</v>
      </c>
      <c r="C26" s="22" t="s">
        <v>85</v>
      </c>
      <c r="D26" s="25" t="s">
        <v>44</v>
      </c>
      <c r="E26" s="23">
        <v>18.5</v>
      </c>
      <c r="F26" s="34">
        <v>0</v>
      </c>
      <c r="G26" s="24">
        <f t="shared" si="1"/>
        <v>0</v>
      </c>
      <c r="I26" s="2"/>
    </row>
    <row r="27" spans="1:9" x14ac:dyDescent="0.25">
      <c r="A27" s="9" t="s">
        <v>57</v>
      </c>
      <c r="B27" s="6"/>
      <c r="C27" s="3" t="s">
        <v>59</v>
      </c>
      <c r="D27" s="6"/>
      <c r="E27" s="10"/>
      <c r="F27" s="10"/>
      <c r="G27" s="11">
        <f>SUM(G21:G26)</f>
        <v>0</v>
      </c>
      <c r="I27" s="2"/>
    </row>
    <row r="28" spans="1:9" x14ac:dyDescent="0.25">
      <c r="A28" s="4">
        <v>4</v>
      </c>
      <c r="B28" s="5"/>
      <c r="C28" s="3" t="s">
        <v>60</v>
      </c>
      <c r="D28" s="5"/>
      <c r="E28" s="6"/>
      <c r="F28" s="7"/>
      <c r="G28" s="8"/>
      <c r="I28" s="2"/>
    </row>
    <row r="29" spans="1:9" ht="60" x14ac:dyDescent="0.25">
      <c r="A29" s="20" t="s">
        <v>133</v>
      </c>
      <c r="B29" s="21" t="s">
        <v>125</v>
      </c>
      <c r="C29" s="22" t="s">
        <v>5</v>
      </c>
      <c r="D29" s="21" t="s">
        <v>44</v>
      </c>
      <c r="E29" s="23">
        <v>18.5</v>
      </c>
      <c r="F29" s="34">
        <v>0</v>
      </c>
      <c r="G29" s="24">
        <f t="shared" ref="G29:G31" si="2">ROUND(E29*ROUND(F29,2),2)</f>
        <v>0</v>
      </c>
      <c r="I29" s="2"/>
    </row>
    <row r="30" spans="1:9" ht="60" x14ac:dyDescent="0.25">
      <c r="A30" s="20" t="s">
        <v>134</v>
      </c>
      <c r="B30" s="21"/>
      <c r="C30" s="22" t="s">
        <v>6</v>
      </c>
      <c r="D30" s="21" t="s">
        <v>44</v>
      </c>
      <c r="E30" s="23">
        <v>290</v>
      </c>
      <c r="F30" s="34">
        <v>0</v>
      </c>
      <c r="G30" s="24">
        <f t="shared" si="2"/>
        <v>0</v>
      </c>
      <c r="I30" s="2"/>
    </row>
    <row r="31" spans="1:9" ht="30" x14ac:dyDescent="0.25">
      <c r="A31" s="20" t="s">
        <v>135</v>
      </c>
      <c r="B31" s="21" t="s">
        <v>126</v>
      </c>
      <c r="C31" s="22" t="s">
        <v>7</v>
      </c>
      <c r="D31" s="21" t="s">
        <v>44</v>
      </c>
      <c r="E31" s="23">
        <v>194</v>
      </c>
      <c r="F31" s="34">
        <v>0</v>
      </c>
      <c r="G31" s="24">
        <f t="shared" si="2"/>
        <v>0</v>
      </c>
      <c r="I31" s="2"/>
    </row>
    <row r="32" spans="1:9" x14ac:dyDescent="0.25">
      <c r="A32" s="9" t="s">
        <v>57</v>
      </c>
      <c r="B32" s="6"/>
      <c r="C32" s="3" t="s">
        <v>60</v>
      </c>
      <c r="D32" s="6"/>
      <c r="E32" s="10"/>
      <c r="F32" s="10"/>
      <c r="G32" s="11">
        <f>SUM(G29:G31)</f>
        <v>0</v>
      </c>
      <c r="I32" s="2"/>
    </row>
    <row r="33" spans="1:9" x14ac:dyDescent="0.25">
      <c r="A33" s="4">
        <v>5</v>
      </c>
      <c r="B33" s="5"/>
      <c r="C33" s="3" t="s">
        <v>61</v>
      </c>
      <c r="D33" s="5"/>
      <c r="E33" s="6"/>
      <c r="F33" s="7"/>
      <c r="G33" s="8"/>
      <c r="I33" s="2"/>
    </row>
    <row r="34" spans="1:9" ht="30" x14ac:dyDescent="0.25">
      <c r="A34" s="20" t="s">
        <v>136</v>
      </c>
      <c r="B34" s="21" t="s">
        <v>124</v>
      </c>
      <c r="C34" s="22" t="s">
        <v>86</v>
      </c>
      <c r="D34" s="21" t="s">
        <v>45</v>
      </c>
      <c r="E34" s="23">
        <v>1377.92</v>
      </c>
      <c r="F34" s="34">
        <v>0</v>
      </c>
      <c r="G34" s="24">
        <f t="shared" ref="G34:G40" si="3">ROUND(E34*ROUND(F34,2),2)</f>
        <v>0</v>
      </c>
      <c r="I34" s="2"/>
    </row>
    <row r="35" spans="1:9" ht="30" x14ac:dyDescent="0.25">
      <c r="A35" s="20" t="s">
        <v>137</v>
      </c>
      <c r="B35" s="20" t="s">
        <v>88</v>
      </c>
      <c r="C35" s="22" t="s">
        <v>8</v>
      </c>
      <c r="D35" s="21" t="s">
        <v>45</v>
      </c>
      <c r="E35" s="23">
        <v>191</v>
      </c>
      <c r="F35" s="34">
        <v>0</v>
      </c>
      <c r="G35" s="24">
        <f t="shared" si="3"/>
        <v>0</v>
      </c>
      <c r="I35" s="2"/>
    </row>
    <row r="36" spans="1:9" ht="30" x14ac:dyDescent="0.25">
      <c r="A36" s="20" t="s">
        <v>138</v>
      </c>
      <c r="B36" s="21"/>
      <c r="C36" s="22" t="s">
        <v>89</v>
      </c>
      <c r="D36" s="21" t="s">
        <v>45</v>
      </c>
      <c r="E36" s="23">
        <v>921.8</v>
      </c>
      <c r="F36" s="34">
        <v>0</v>
      </c>
      <c r="G36" s="24">
        <f t="shared" si="3"/>
        <v>0</v>
      </c>
      <c r="I36" s="2"/>
    </row>
    <row r="37" spans="1:9" ht="30" x14ac:dyDescent="0.25">
      <c r="A37" s="20" t="s">
        <v>139</v>
      </c>
      <c r="B37" s="21"/>
      <c r="C37" s="22" t="s">
        <v>9</v>
      </c>
      <c r="D37" s="25" t="s">
        <v>45</v>
      </c>
      <c r="E37" s="23">
        <v>19.37</v>
      </c>
      <c r="F37" s="34">
        <v>0</v>
      </c>
      <c r="G37" s="24">
        <f t="shared" si="3"/>
        <v>0</v>
      </c>
      <c r="I37" s="2"/>
    </row>
    <row r="38" spans="1:9" ht="30" x14ac:dyDescent="0.25">
      <c r="A38" s="20" t="s">
        <v>140</v>
      </c>
      <c r="B38" s="21"/>
      <c r="C38" s="22" t="s">
        <v>90</v>
      </c>
      <c r="D38" s="25" t="s">
        <v>45</v>
      </c>
      <c r="E38" s="23">
        <v>46.5</v>
      </c>
      <c r="F38" s="34">
        <v>0</v>
      </c>
      <c r="G38" s="24">
        <f t="shared" si="3"/>
        <v>0</v>
      </c>
      <c r="I38" s="2"/>
    </row>
    <row r="39" spans="1:9" ht="60" x14ac:dyDescent="0.25">
      <c r="A39" s="20" t="s">
        <v>141</v>
      </c>
      <c r="B39" s="21" t="s">
        <v>92</v>
      </c>
      <c r="C39" s="22" t="s">
        <v>91</v>
      </c>
      <c r="D39" s="21" t="s">
        <v>45</v>
      </c>
      <c r="E39" s="23">
        <v>840.95</v>
      </c>
      <c r="F39" s="34">
        <v>0</v>
      </c>
      <c r="G39" s="24">
        <f t="shared" si="3"/>
        <v>0</v>
      </c>
      <c r="I39" s="2"/>
    </row>
    <row r="40" spans="1:9" ht="45" x14ac:dyDescent="0.25">
      <c r="A40" s="20" t="s">
        <v>142</v>
      </c>
      <c r="B40" s="21" t="s">
        <v>93</v>
      </c>
      <c r="C40" s="22" t="s">
        <v>10</v>
      </c>
      <c r="D40" s="25" t="s">
        <v>45</v>
      </c>
      <c r="E40" s="23">
        <v>15</v>
      </c>
      <c r="F40" s="34">
        <v>0</v>
      </c>
      <c r="G40" s="24">
        <f t="shared" si="3"/>
        <v>0</v>
      </c>
      <c r="I40" s="2"/>
    </row>
    <row r="41" spans="1:9" x14ac:dyDescent="0.25">
      <c r="A41" s="9" t="s">
        <v>57</v>
      </c>
      <c r="B41" s="6"/>
      <c r="C41" s="3" t="s">
        <v>61</v>
      </c>
      <c r="D41" s="6"/>
      <c r="E41" s="10"/>
      <c r="F41" s="10"/>
      <c r="G41" s="11">
        <f>SUM(G34:G40)</f>
        <v>0</v>
      </c>
      <c r="I41" s="2"/>
    </row>
    <row r="42" spans="1:9" x14ac:dyDescent="0.25">
      <c r="A42" s="4">
        <v>6</v>
      </c>
      <c r="B42" s="5"/>
      <c r="C42" s="3" t="s">
        <v>62</v>
      </c>
      <c r="D42" s="5"/>
      <c r="E42" s="6"/>
      <c r="F42" s="7"/>
      <c r="G42" s="8"/>
      <c r="I42" s="2"/>
    </row>
    <row r="43" spans="1:9" ht="45" x14ac:dyDescent="0.25">
      <c r="A43" s="20" t="s">
        <v>143</v>
      </c>
      <c r="B43" s="21" t="s">
        <v>95</v>
      </c>
      <c r="C43" s="22" t="s">
        <v>11</v>
      </c>
      <c r="D43" s="21" t="s">
        <v>51</v>
      </c>
      <c r="E43" s="23">
        <v>1.75</v>
      </c>
      <c r="F43" s="34">
        <v>0</v>
      </c>
      <c r="G43" s="24">
        <f t="shared" ref="G43:G48" si="4">ROUND(E43*ROUND(F43,2),2)</f>
        <v>0</v>
      </c>
      <c r="I43" s="2"/>
    </row>
    <row r="44" spans="1:9" ht="45" x14ac:dyDescent="0.25">
      <c r="A44" s="20" t="s">
        <v>144</v>
      </c>
      <c r="B44" s="21" t="s">
        <v>95</v>
      </c>
      <c r="C44" s="22" t="s">
        <v>94</v>
      </c>
      <c r="D44" s="21" t="s">
        <v>45</v>
      </c>
      <c r="E44" s="23">
        <v>848.45</v>
      </c>
      <c r="F44" s="34">
        <v>0</v>
      </c>
      <c r="G44" s="24">
        <f t="shared" si="4"/>
        <v>0</v>
      </c>
      <c r="I44" s="2"/>
    </row>
    <row r="45" spans="1:9" ht="45" x14ac:dyDescent="0.25">
      <c r="A45" s="20" t="s">
        <v>145</v>
      </c>
      <c r="B45" s="21" t="s">
        <v>96</v>
      </c>
      <c r="C45" s="22" t="s">
        <v>98</v>
      </c>
      <c r="D45" s="21" t="s">
        <v>45</v>
      </c>
      <c r="E45" s="23">
        <v>886.45</v>
      </c>
      <c r="F45" s="34">
        <v>0</v>
      </c>
      <c r="G45" s="24">
        <f t="shared" si="4"/>
        <v>0</v>
      </c>
      <c r="I45" s="2"/>
    </row>
    <row r="46" spans="1:9" ht="45" x14ac:dyDescent="0.25">
      <c r="A46" s="20" t="s">
        <v>146</v>
      </c>
      <c r="B46" s="21" t="s">
        <v>100</v>
      </c>
      <c r="C46" s="22" t="s">
        <v>97</v>
      </c>
      <c r="D46" s="21" t="s">
        <v>45</v>
      </c>
      <c r="E46" s="23">
        <v>65.87</v>
      </c>
      <c r="F46" s="34">
        <v>0</v>
      </c>
      <c r="G46" s="24">
        <f t="shared" si="4"/>
        <v>0</v>
      </c>
      <c r="I46" s="2"/>
    </row>
    <row r="47" spans="1:9" ht="45" x14ac:dyDescent="0.25">
      <c r="A47" s="20" t="s">
        <v>147</v>
      </c>
      <c r="B47" s="21"/>
      <c r="C47" s="22" t="s">
        <v>99</v>
      </c>
      <c r="D47" s="21" t="s">
        <v>45</v>
      </c>
      <c r="E47" s="23">
        <v>191</v>
      </c>
      <c r="F47" s="34">
        <v>0</v>
      </c>
      <c r="G47" s="24">
        <f t="shared" si="4"/>
        <v>0</v>
      </c>
      <c r="I47" s="2"/>
    </row>
    <row r="48" spans="1:9" ht="30" x14ac:dyDescent="0.25">
      <c r="A48" s="20" t="s">
        <v>148</v>
      </c>
      <c r="B48" s="21" t="s">
        <v>102</v>
      </c>
      <c r="C48" s="22" t="s">
        <v>101</v>
      </c>
      <c r="D48" s="25" t="s">
        <v>45</v>
      </c>
      <c r="E48" s="23">
        <v>199.25</v>
      </c>
      <c r="F48" s="34">
        <v>0</v>
      </c>
      <c r="G48" s="24">
        <f t="shared" si="4"/>
        <v>0</v>
      </c>
      <c r="I48" s="2"/>
    </row>
    <row r="49" spans="1:9" x14ac:dyDescent="0.25">
      <c r="A49" s="9" t="s">
        <v>57</v>
      </c>
      <c r="B49" s="6"/>
      <c r="C49" s="3" t="s">
        <v>62</v>
      </c>
      <c r="D49" s="6"/>
      <c r="E49" s="10"/>
      <c r="F49" s="10"/>
      <c r="G49" s="11">
        <f>SUM(G43:G48)</f>
        <v>0</v>
      </c>
      <c r="I49" s="2"/>
    </row>
    <row r="50" spans="1:9" x14ac:dyDescent="0.25">
      <c r="A50" s="4">
        <v>7</v>
      </c>
      <c r="B50" s="5"/>
      <c r="C50" s="3" t="s">
        <v>63</v>
      </c>
      <c r="D50" s="5"/>
      <c r="E50" s="6"/>
      <c r="F50" s="7"/>
      <c r="G50" s="8"/>
      <c r="I50" s="2"/>
    </row>
    <row r="51" spans="1:9" ht="30" x14ac:dyDescent="0.25">
      <c r="A51" s="20" t="s">
        <v>149</v>
      </c>
      <c r="B51" s="21" t="s">
        <v>103</v>
      </c>
      <c r="C51" s="22" t="s">
        <v>105</v>
      </c>
      <c r="D51" s="21" t="s">
        <v>45</v>
      </c>
      <c r="E51" s="23">
        <v>88</v>
      </c>
      <c r="F51" s="34">
        <v>0</v>
      </c>
      <c r="G51" s="24">
        <f t="shared" ref="G51:G52" si="5">ROUND(E51*ROUND(F51,2),2)</f>
        <v>0</v>
      </c>
      <c r="I51" s="2"/>
    </row>
    <row r="52" spans="1:9" ht="30" x14ac:dyDescent="0.25">
      <c r="A52" s="20" t="s">
        <v>150</v>
      </c>
      <c r="B52" s="21" t="s">
        <v>106</v>
      </c>
      <c r="C52" s="22" t="s">
        <v>12</v>
      </c>
      <c r="D52" s="25" t="s">
        <v>44</v>
      </c>
      <c r="E52" s="23">
        <v>15</v>
      </c>
      <c r="F52" s="34">
        <v>0</v>
      </c>
      <c r="G52" s="24">
        <f t="shared" si="5"/>
        <v>0</v>
      </c>
      <c r="I52" s="2"/>
    </row>
    <row r="53" spans="1:9" x14ac:dyDescent="0.25">
      <c r="A53" s="9" t="s">
        <v>57</v>
      </c>
      <c r="B53" s="6"/>
      <c r="C53" s="3" t="s">
        <v>63</v>
      </c>
      <c r="D53" s="6"/>
      <c r="E53" s="10"/>
      <c r="F53" s="10"/>
      <c r="G53" s="11">
        <f>SUM(G51:G52)</f>
        <v>0</v>
      </c>
      <c r="I53" s="2"/>
    </row>
    <row r="54" spans="1:9" x14ac:dyDescent="0.25">
      <c r="A54" s="4">
        <v>8</v>
      </c>
      <c r="B54" s="5"/>
      <c r="C54" s="3" t="s">
        <v>64</v>
      </c>
      <c r="D54" s="5"/>
      <c r="E54" s="6"/>
      <c r="F54" s="7"/>
      <c r="G54" s="8"/>
      <c r="I54" s="2"/>
    </row>
    <row r="55" spans="1:9" x14ac:dyDescent="0.25">
      <c r="A55" s="20" t="s">
        <v>151</v>
      </c>
      <c r="B55" s="21" t="s">
        <v>107</v>
      </c>
      <c r="C55" s="22" t="s">
        <v>13</v>
      </c>
      <c r="D55" s="25" t="s">
        <v>52</v>
      </c>
      <c r="E55" s="23">
        <v>8</v>
      </c>
      <c r="F55" s="34">
        <v>0</v>
      </c>
      <c r="G55" s="24">
        <f t="shared" ref="G55:G62" si="6">ROUND(E55*ROUND(F55,2),2)</f>
        <v>0</v>
      </c>
      <c r="I55" s="2"/>
    </row>
    <row r="56" spans="1:9" ht="30" x14ac:dyDescent="0.25">
      <c r="A56" s="20" t="s">
        <v>152</v>
      </c>
      <c r="B56" s="21"/>
      <c r="C56" s="22" t="s">
        <v>14</v>
      </c>
      <c r="D56" s="21" t="s">
        <v>52</v>
      </c>
      <c r="E56" s="23">
        <v>3</v>
      </c>
      <c r="F56" s="34">
        <v>0</v>
      </c>
      <c r="G56" s="24">
        <f t="shared" si="6"/>
        <v>0</v>
      </c>
      <c r="I56" s="2"/>
    </row>
    <row r="57" spans="1:9" ht="30" x14ac:dyDescent="0.25">
      <c r="A57" s="20" t="s">
        <v>153</v>
      </c>
      <c r="B57" s="21"/>
      <c r="C57" s="22" t="s">
        <v>15</v>
      </c>
      <c r="D57" s="21" t="s">
        <v>52</v>
      </c>
      <c r="E57" s="23">
        <v>2</v>
      </c>
      <c r="F57" s="34">
        <v>0</v>
      </c>
      <c r="G57" s="24">
        <f t="shared" si="6"/>
        <v>0</v>
      </c>
      <c r="I57" s="2"/>
    </row>
    <row r="58" spans="1:9" ht="30" x14ac:dyDescent="0.25">
      <c r="A58" s="20" t="s">
        <v>154</v>
      </c>
      <c r="B58" s="21"/>
      <c r="C58" s="22" t="s">
        <v>16</v>
      </c>
      <c r="D58" s="21" t="s">
        <v>52</v>
      </c>
      <c r="E58" s="23">
        <v>1</v>
      </c>
      <c r="F58" s="34">
        <v>0</v>
      </c>
      <c r="G58" s="24">
        <f t="shared" si="6"/>
        <v>0</v>
      </c>
      <c r="I58" s="2"/>
    </row>
    <row r="59" spans="1:9" ht="30" x14ac:dyDescent="0.25">
      <c r="A59" s="20" t="s">
        <v>155</v>
      </c>
      <c r="B59" s="21"/>
      <c r="C59" s="22" t="s">
        <v>17</v>
      </c>
      <c r="D59" s="25" t="s">
        <v>52</v>
      </c>
      <c r="E59" s="23">
        <v>3</v>
      </c>
      <c r="F59" s="34">
        <v>0</v>
      </c>
      <c r="G59" s="24">
        <f t="shared" si="6"/>
        <v>0</v>
      </c>
      <c r="I59" s="2"/>
    </row>
    <row r="60" spans="1:9" ht="30" x14ac:dyDescent="0.25">
      <c r="A60" s="20" t="s">
        <v>156</v>
      </c>
      <c r="B60" s="21"/>
      <c r="C60" s="22" t="s">
        <v>18</v>
      </c>
      <c r="D60" s="25" t="s">
        <v>52</v>
      </c>
      <c r="E60" s="23">
        <v>1</v>
      </c>
      <c r="F60" s="34">
        <v>0</v>
      </c>
      <c r="G60" s="24">
        <f t="shared" si="6"/>
        <v>0</v>
      </c>
      <c r="I60" s="2"/>
    </row>
    <row r="61" spans="1:9" x14ac:dyDescent="0.25">
      <c r="A61" s="20" t="s">
        <v>157</v>
      </c>
      <c r="B61" s="21"/>
      <c r="C61" s="22" t="s">
        <v>19</v>
      </c>
      <c r="D61" s="25" t="s">
        <v>52</v>
      </c>
      <c r="E61" s="23">
        <v>1</v>
      </c>
      <c r="F61" s="34">
        <v>0</v>
      </c>
      <c r="G61" s="24">
        <f t="shared" si="6"/>
        <v>0</v>
      </c>
      <c r="I61" s="2"/>
    </row>
    <row r="62" spans="1:9" ht="45" x14ac:dyDescent="0.25">
      <c r="A62" s="20" t="s">
        <v>158</v>
      </c>
      <c r="B62" s="21" t="s">
        <v>108</v>
      </c>
      <c r="C62" s="22" t="s">
        <v>20</v>
      </c>
      <c r="D62" s="21" t="s">
        <v>44</v>
      </c>
      <c r="E62" s="23">
        <v>30</v>
      </c>
      <c r="F62" s="34">
        <v>0</v>
      </c>
      <c r="G62" s="24">
        <f t="shared" si="6"/>
        <v>0</v>
      </c>
      <c r="I62" s="2"/>
    </row>
    <row r="63" spans="1:9" x14ac:dyDescent="0.25">
      <c r="A63" s="9" t="s">
        <v>57</v>
      </c>
      <c r="B63" s="6"/>
      <c r="C63" s="3" t="s">
        <v>64</v>
      </c>
      <c r="D63" s="6"/>
      <c r="E63" s="10"/>
      <c r="F63" s="10"/>
      <c r="G63" s="11">
        <f>SUM(G55:G62)</f>
        <v>0</v>
      </c>
      <c r="I63" s="2"/>
    </row>
    <row r="64" spans="1:9" x14ac:dyDescent="0.25">
      <c r="A64" s="4">
        <v>9</v>
      </c>
      <c r="B64" s="5"/>
      <c r="C64" s="3" t="s">
        <v>65</v>
      </c>
      <c r="D64" s="5"/>
      <c r="E64" s="6"/>
      <c r="F64" s="7"/>
      <c r="G64" s="8"/>
      <c r="I64" s="2"/>
    </row>
    <row r="65" spans="1:9" ht="30" x14ac:dyDescent="0.25">
      <c r="A65" s="20" t="s">
        <v>159</v>
      </c>
      <c r="B65" s="21" t="s">
        <v>109</v>
      </c>
      <c r="C65" s="22" t="s">
        <v>21</v>
      </c>
      <c r="D65" s="25" t="s">
        <v>45</v>
      </c>
      <c r="E65" s="23">
        <v>3.99</v>
      </c>
      <c r="F65" s="34">
        <v>0</v>
      </c>
      <c r="G65" s="24">
        <f t="shared" ref="G65:G68" si="7">ROUND(E65*ROUND(F65,2),2)</f>
        <v>0</v>
      </c>
      <c r="I65" s="2"/>
    </row>
    <row r="66" spans="1:9" ht="45" x14ac:dyDescent="0.25">
      <c r="A66" s="20" t="s">
        <v>160</v>
      </c>
      <c r="B66" s="21"/>
      <c r="C66" s="22" t="s">
        <v>22</v>
      </c>
      <c r="D66" s="25" t="s">
        <v>45</v>
      </c>
      <c r="E66" s="23">
        <v>44.28</v>
      </c>
      <c r="F66" s="34">
        <v>0</v>
      </c>
      <c r="G66" s="24">
        <f t="shared" si="7"/>
        <v>0</v>
      </c>
      <c r="I66" s="2"/>
    </row>
    <row r="67" spans="1:9" ht="45" x14ac:dyDescent="0.25">
      <c r="A67" s="20" t="s">
        <v>161</v>
      </c>
      <c r="B67" s="21"/>
      <c r="C67" s="22" t="s">
        <v>23</v>
      </c>
      <c r="D67" s="21" t="s">
        <v>45</v>
      </c>
      <c r="E67" s="23">
        <v>3.95</v>
      </c>
      <c r="F67" s="34">
        <v>0</v>
      </c>
      <c r="G67" s="24">
        <f t="shared" si="7"/>
        <v>0</v>
      </c>
      <c r="I67" s="2"/>
    </row>
    <row r="68" spans="1:9" ht="60" x14ac:dyDescent="0.25">
      <c r="A68" s="20" t="s">
        <v>162</v>
      </c>
      <c r="B68" s="21"/>
      <c r="C68" s="22" t="s">
        <v>24</v>
      </c>
      <c r="D68" s="25" t="s">
        <v>45</v>
      </c>
      <c r="E68" s="23">
        <v>18</v>
      </c>
      <c r="F68" s="34">
        <v>0</v>
      </c>
      <c r="G68" s="24">
        <f t="shared" si="7"/>
        <v>0</v>
      </c>
      <c r="I68" s="2"/>
    </row>
    <row r="69" spans="1:9" x14ac:dyDescent="0.25">
      <c r="A69" s="9" t="s">
        <v>57</v>
      </c>
      <c r="B69" s="6"/>
      <c r="C69" s="3" t="s">
        <v>65</v>
      </c>
      <c r="D69" s="6"/>
      <c r="E69" s="10"/>
      <c r="F69" s="10"/>
      <c r="G69" s="11">
        <f>SUM(G65:G68)</f>
        <v>0</v>
      </c>
      <c r="I69" s="2"/>
    </row>
    <row r="70" spans="1:9" x14ac:dyDescent="0.25">
      <c r="A70" s="4">
        <v>10</v>
      </c>
      <c r="B70" s="5"/>
      <c r="C70" s="3" t="s">
        <v>66</v>
      </c>
      <c r="D70" s="5"/>
      <c r="E70" s="6"/>
      <c r="F70" s="7"/>
      <c r="G70" s="8"/>
      <c r="I70" s="2"/>
    </row>
    <row r="71" spans="1:9" ht="30" x14ac:dyDescent="0.25">
      <c r="A71" s="20" t="s">
        <v>163</v>
      </c>
      <c r="B71" s="21" t="s">
        <v>110</v>
      </c>
      <c r="C71" s="22" t="s">
        <v>25</v>
      </c>
      <c r="D71" s="21" t="s">
        <v>46</v>
      </c>
      <c r="E71" s="23">
        <v>33</v>
      </c>
      <c r="F71" s="34">
        <v>0</v>
      </c>
      <c r="G71" s="24">
        <f t="shared" ref="G71:G82" si="8">ROUND(E71*ROUND(F71,2),2)</f>
        <v>0</v>
      </c>
      <c r="I71" s="2"/>
    </row>
    <row r="72" spans="1:9" ht="30" x14ac:dyDescent="0.25">
      <c r="A72" s="20" t="s">
        <v>164</v>
      </c>
      <c r="B72" s="21"/>
      <c r="C72" s="22" t="s">
        <v>26</v>
      </c>
      <c r="D72" s="25" t="s">
        <v>46</v>
      </c>
      <c r="E72" s="23">
        <v>4.9000000000000004</v>
      </c>
      <c r="F72" s="34">
        <v>0</v>
      </c>
      <c r="G72" s="24">
        <f t="shared" si="8"/>
        <v>0</v>
      </c>
      <c r="I72" s="2"/>
    </row>
    <row r="73" spans="1:9" ht="45" x14ac:dyDescent="0.25">
      <c r="A73" s="20" t="s">
        <v>165</v>
      </c>
      <c r="B73" s="21"/>
      <c r="C73" s="22" t="s">
        <v>127</v>
      </c>
      <c r="D73" s="21" t="s">
        <v>46</v>
      </c>
      <c r="E73" s="23">
        <v>5.0199999999999996</v>
      </c>
      <c r="F73" s="34">
        <v>0</v>
      </c>
      <c r="G73" s="24">
        <f t="shared" si="8"/>
        <v>0</v>
      </c>
      <c r="I73" s="2"/>
    </row>
    <row r="74" spans="1:9" ht="30" x14ac:dyDescent="0.25">
      <c r="A74" s="20" t="s">
        <v>166</v>
      </c>
      <c r="B74" s="21"/>
      <c r="C74" s="22" t="s">
        <v>111</v>
      </c>
      <c r="D74" s="25" t="s">
        <v>45</v>
      </c>
      <c r="E74" s="23">
        <v>30.9</v>
      </c>
      <c r="F74" s="34">
        <v>0</v>
      </c>
      <c r="G74" s="24">
        <f t="shared" si="8"/>
        <v>0</v>
      </c>
      <c r="I74" s="2"/>
    </row>
    <row r="75" spans="1:9" ht="30" x14ac:dyDescent="0.25">
      <c r="A75" s="20" t="s">
        <v>167</v>
      </c>
      <c r="B75" s="21"/>
      <c r="C75" s="22" t="s">
        <v>27</v>
      </c>
      <c r="D75" s="25" t="s">
        <v>44</v>
      </c>
      <c r="E75" s="23">
        <v>93.4</v>
      </c>
      <c r="F75" s="34">
        <v>0</v>
      </c>
      <c r="G75" s="24">
        <f t="shared" si="8"/>
        <v>0</v>
      </c>
      <c r="I75" s="2"/>
    </row>
    <row r="76" spans="1:9" ht="30" x14ac:dyDescent="0.25">
      <c r="A76" s="20" t="s">
        <v>168</v>
      </c>
      <c r="B76" s="21"/>
      <c r="C76" s="22" t="s">
        <v>28</v>
      </c>
      <c r="D76" s="25" t="s">
        <v>44</v>
      </c>
      <c r="E76" s="23">
        <v>6.6</v>
      </c>
      <c r="F76" s="34">
        <v>0</v>
      </c>
      <c r="G76" s="24">
        <f t="shared" si="8"/>
        <v>0</v>
      </c>
      <c r="I76" s="2"/>
    </row>
    <row r="77" spans="1:9" ht="45" x14ac:dyDescent="0.25">
      <c r="A77" s="20" t="s">
        <v>169</v>
      </c>
      <c r="B77" s="21"/>
      <c r="C77" s="22" t="s">
        <v>29</v>
      </c>
      <c r="D77" s="21" t="s">
        <v>44</v>
      </c>
      <c r="E77" s="23">
        <v>280.2</v>
      </c>
      <c r="F77" s="34">
        <v>0</v>
      </c>
      <c r="G77" s="24">
        <f t="shared" si="8"/>
        <v>0</v>
      </c>
      <c r="I77" s="2"/>
    </row>
    <row r="78" spans="1:9" ht="30" x14ac:dyDescent="0.25">
      <c r="A78" s="20" t="s">
        <v>170</v>
      </c>
      <c r="B78" s="21"/>
      <c r="C78" s="22" t="s">
        <v>30</v>
      </c>
      <c r="D78" s="21" t="s">
        <v>44</v>
      </c>
      <c r="E78" s="23">
        <v>19.8</v>
      </c>
      <c r="F78" s="34">
        <v>0</v>
      </c>
      <c r="G78" s="24">
        <f t="shared" si="8"/>
        <v>0</v>
      </c>
      <c r="I78" s="2"/>
    </row>
    <row r="79" spans="1:9" ht="45" x14ac:dyDescent="0.25">
      <c r="A79" s="20" t="s">
        <v>171</v>
      </c>
      <c r="B79" s="21"/>
      <c r="C79" s="22" t="s">
        <v>31</v>
      </c>
      <c r="D79" s="21" t="s">
        <v>48</v>
      </c>
      <c r="E79" s="23">
        <v>0.09</v>
      </c>
      <c r="F79" s="34">
        <v>0</v>
      </c>
      <c r="G79" s="24">
        <f t="shared" si="8"/>
        <v>0</v>
      </c>
      <c r="I79" s="2"/>
    </row>
    <row r="80" spans="1:9" ht="30" x14ac:dyDescent="0.25">
      <c r="A80" s="20" t="s">
        <v>172</v>
      </c>
      <c r="B80" s="21"/>
      <c r="C80" s="22" t="s">
        <v>32</v>
      </c>
      <c r="D80" s="25" t="s">
        <v>44</v>
      </c>
      <c r="E80" s="23">
        <v>6.6</v>
      </c>
      <c r="F80" s="34">
        <v>0</v>
      </c>
      <c r="G80" s="24">
        <f t="shared" si="8"/>
        <v>0</v>
      </c>
      <c r="I80" s="2"/>
    </row>
    <row r="81" spans="1:9" ht="105" x14ac:dyDescent="0.25">
      <c r="A81" s="20" t="s">
        <v>173</v>
      </c>
      <c r="B81" s="21"/>
      <c r="C81" s="22" t="s">
        <v>33</v>
      </c>
      <c r="D81" s="21" t="s">
        <v>52</v>
      </c>
      <c r="E81" s="23">
        <v>2</v>
      </c>
      <c r="F81" s="34">
        <v>0</v>
      </c>
      <c r="G81" s="24">
        <f t="shared" si="8"/>
        <v>0</v>
      </c>
      <c r="I81" s="2"/>
    </row>
    <row r="82" spans="1:9" x14ac:dyDescent="0.25">
      <c r="A82" s="20" t="s">
        <v>174</v>
      </c>
      <c r="B82" s="21" t="s">
        <v>110</v>
      </c>
      <c r="C82" s="22" t="s">
        <v>112</v>
      </c>
      <c r="D82" s="21" t="s">
        <v>46</v>
      </c>
      <c r="E82" s="23">
        <v>32.880000000000003</v>
      </c>
      <c r="F82" s="34">
        <v>0</v>
      </c>
      <c r="G82" s="24">
        <f t="shared" si="8"/>
        <v>0</v>
      </c>
      <c r="I82" s="2"/>
    </row>
    <row r="83" spans="1:9" x14ac:dyDescent="0.25">
      <c r="A83" s="9" t="s">
        <v>57</v>
      </c>
      <c r="B83" s="6"/>
      <c r="C83" s="3" t="s">
        <v>66</v>
      </c>
      <c r="D83" s="6"/>
      <c r="E83" s="10"/>
      <c r="F83" s="10"/>
      <c r="G83" s="11">
        <f>SUM(G71:G82)</f>
        <v>0</v>
      </c>
      <c r="I83" s="2"/>
    </row>
    <row r="84" spans="1:9" x14ac:dyDescent="0.25">
      <c r="A84" s="4">
        <v>11</v>
      </c>
      <c r="B84" s="5"/>
      <c r="C84" s="3" t="s">
        <v>67</v>
      </c>
      <c r="D84" s="5"/>
      <c r="E84" s="6"/>
      <c r="F84" s="7"/>
      <c r="G84" s="8"/>
      <c r="I84" s="2"/>
    </row>
    <row r="85" spans="1:9" ht="30" x14ac:dyDescent="0.25">
      <c r="A85" s="20" t="s">
        <v>175</v>
      </c>
      <c r="B85" s="21" t="s">
        <v>104</v>
      </c>
      <c r="C85" s="22" t="s">
        <v>113</v>
      </c>
      <c r="D85" s="21" t="s">
        <v>46</v>
      </c>
      <c r="E85" s="23">
        <v>31.55</v>
      </c>
      <c r="F85" s="34">
        <v>0</v>
      </c>
      <c r="G85" s="24">
        <f t="shared" ref="G85:G95" si="9">ROUND(E85*ROUND(F85,2),2)</f>
        <v>0</v>
      </c>
      <c r="I85" s="2"/>
    </row>
    <row r="86" spans="1:9" ht="45" x14ac:dyDescent="0.25">
      <c r="A86" s="20" t="s">
        <v>176</v>
      </c>
      <c r="B86" s="21"/>
      <c r="C86" s="22" t="s">
        <v>34</v>
      </c>
      <c r="D86" s="21" t="s">
        <v>46</v>
      </c>
      <c r="E86" s="23">
        <v>7.89</v>
      </c>
      <c r="F86" s="34">
        <v>0</v>
      </c>
      <c r="G86" s="24">
        <f t="shared" si="9"/>
        <v>0</v>
      </c>
      <c r="I86" s="2"/>
    </row>
    <row r="87" spans="1:9" ht="60" x14ac:dyDescent="0.25">
      <c r="A87" s="20" t="s">
        <v>177</v>
      </c>
      <c r="B87" s="21" t="s">
        <v>115</v>
      </c>
      <c r="C87" s="22" t="s">
        <v>114</v>
      </c>
      <c r="D87" s="25" t="s">
        <v>44</v>
      </c>
      <c r="E87" s="23">
        <v>20.5</v>
      </c>
      <c r="F87" s="34">
        <v>0</v>
      </c>
      <c r="G87" s="24">
        <f t="shared" si="9"/>
        <v>0</v>
      </c>
      <c r="I87" s="2"/>
    </row>
    <row r="88" spans="1:9" ht="30" x14ac:dyDescent="0.25">
      <c r="A88" s="20" t="s">
        <v>178</v>
      </c>
      <c r="B88" s="21" t="s">
        <v>115</v>
      </c>
      <c r="C88" s="22" t="s">
        <v>35</v>
      </c>
      <c r="D88" s="21" t="s">
        <v>47</v>
      </c>
      <c r="E88" s="23">
        <v>4</v>
      </c>
      <c r="F88" s="34">
        <v>0</v>
      </c>
      <c r="G88" s="24">
        <f t="shared" si="9"/>
        <v>0</v>
      </c>
      <c r="I88" s="2"/>
    </row>
    <row r="89" spans="1:9" ht="75" x14ac:dyDescent="0.25">
      <c r="A89" s="20" t="s">
        <v>179</v>
      </c>
      <c r="B89" s="21" t="s">
        <v>120</v>
      </c>
      <c r="C89" s="22" t="s">
        <v>116</v>
      </c>
      <c r="D89" s="25" t="s">
        <v>45</v>
      </c>
      <c r="E89" s="23">
        <v>36.799999999999997</v>
      </c>
      <c r="F89" s="34">
        <v>0</v>
      </c>
      <c r="G89" s="24">
        <f t="shared" si="9"/>
        <v>0</v>
      </c>
      <c r="I89" s="2"/>
    </row>
    <row r="90" spans="1:9" ht="45" x14ac:dyDescent="0.25">
      <c r="A90" s="20" t="s">
        <v>180</v>
      </c>
      <c r="B90" s="21"/>
      <c r="C90" s="22" t="s">
        <v>55</v>
      </c>
      <c r="D90" s="21" t="s">
        <v>45</v>
      </c>
      <c r="E90" s="23">
        <v>2</v>
      </c>
      <c r="F90" s="34">
        <v>0</v>
      </c>
      <c r="G90" s="24">
        <f t="shared" si="9"/>
        <v>0</v>
      </c>
      <c r="I90" s="2"/>
    </row>
    <row r="91" spans="1:9" ht="45" x14ac:dyDescent="0.25">
      <c r="A91" s="20" t="s">
        <v>181</v>
      </c>
      <c r="B91" s="21"/>
      <c r="C91" s="22" t="s">
        <v>118</v>
      </c>
      <c r="D91" s="21" t="s">
        <v>45</v>
      </c>
      <c r="E91" s="23">
        <v>2.6</v>
      </c>
      <c r="F91" s="34">
        <v>0</v>
      </c>
      <c r="G91" s="24">
        <f t="shared" si="9"/>
        <v>0</v>
      </c>
      <c r="I91" s="2"/>
    </row>
    <row r="92" spans="1:9" ht="60" x14ac:dyDescent="0.25">
      <c r="A92" s="20" t="s">
        <v>182</v>
      </c>
      <c r="B92" s="21"/>
      <c r="C92" s="22" t="s">
        <v>117</v>
      </c>
      <c r="D92" s="21" t="s">
        <v>45</v>
      </c>
      <c r="E92" s="23">
        <v>4.5999999999999996</v>
      </c>
      <c r="F92" s="34">
        <v>0</v>
      </c>
      <c r="G92" s="24">
        <f t="shared" si="9"/>
        <v>0</v>
      </c>
      <c r="I92" s="2"/>
    </row>
    <row r="93" spans="1:9" ht="45" x14ac:dyDescent="0.25">
      <c r="A93" s="20" t="s">
        <v>183</v>
      </c>
      <c r="B93" s="21" t="s">
        <v>121</v>
      </c>
      <c r="C93" s="22" t="s">
        <v>36</v>
      </c>
      <c r="D93" s="21" t="s">
        <v>45</v>
      </c>
      <c r="E93" s="23">
        <v>207.5</v>
      </c>
      <c r="F93" s="34">
        <v>0</v>
      </c>
      <c r="G93" s="24">
        <f t="shared" si="9"/>
        <v>0</v>
      </c>
      <c r="I93" s="2"/>
    </row>
    <row r="94" spans="1:9" ht="45" x14ac:dyDescent="0.25">
      <c r="A94" s="20" t="s">
        <v>184</v>
      </c>
      <c r="B94" s="21"/>
      <c r="C94" s="22" t="s">
        <v>37</v>
      </c>
      <c r="D94" s="25" t="s">
        <v>46</v>
      </c>
      <c r="E94" s="23">
        <v>24.9</v>
      </c>
      <c r="F94" s="34">
        <v>0</v>
      </c>
      <c r="G94" s="24">
        <f t="shared" si="9"/>
        <v>0</v>
      </c>
      <c r="I94" s="2"/>
    </row>
    <row r="95" spans="1:9" ht="45" x14ac:dyDescent="0.25">
      <c r="A95" s="20" t="s">
        <v>185</v>
      </c>
      <c r="B95" s="21"/>
      <c r="C95" s="22" t="s">
        <v>119</v>
      </c>
      <c r="D95" s="21" t="s">
        <v>45</v>
      </c>
      <c r="E95" s="23">
        <v>40</v>
      </c>
      <c r="F95" s="34">
        <v>0</v>
      </c>
      <c r="G95" s="24">
        <f t="shared" si="9"/>
        <v>0</v>
      </c>
      <c r="I95" s="2"/>
    </row>
    <row r="96" spans="1:9" x14ac:dyDescent="0.25">
      <c r="A96" s="9" t="s">
        <v>57</v>
      </c>
      <c r="B96" s="6"/>
      <c r="C96" s="3" t="s">
        <v>67</v>
      </c>
      <c r="D96" s="6"/>
      <c r="E96" s="10"/>
      <c r="F96" s="10"/>
      <c r="G96" s="11">
        <f>SUM(G85:G95)</f>
        <v>0</v>
      </c>
      <c r="I96" s="2"/>
    </row>
    <row r="97" spans="1:9" x14ac:dyDescent="0.25">
      <c r="A97" s="4">
        <v>12</v>
      </c>
      <c r="B97" s="5"/>
      <c r="C97" s="3" t="s">
        <v>68</v>
      </c>
      <c r="D97" s="5"/>
      <c r="E97" s="6"/>
      <c r="F97" s="7"/>
      <c r="G97" s="8"/>
      <c r="I97" s="2"/>
    </row>
    <row r="98" spans="1:9" ht="60" x14ac:dyDescent="0.25">
      <c r="A98" s="20" t="s">
        <v>186</v>
      </c>
      <c r="B98" s="21" t="s">
        <v>122</v>
      </c>
      <c r="C98" s="22" t="s">
        <v>38</v>
      </c>
      <c r="D98" s="25" t="s">
        <v>47</v>
      </c>
      <c r="E98" s="23">
        <v>6</v>
      </c>
      <c r="F98" s="34">
        <v>0</v>
      </c>
      <c r="G98" s="24">
        <f t="shared" ref="G98:G99" si="10">ROUND(E98*ROUND(F98,2),2)</f>
        <v>0</v>
      </c>
      <c r="I98" s="2"/>
    </row>
    <row r="99" spans="1:9" x14ac:dyDescent="0.25">
      <c r="A99" s="20" t="s">
        <v>187</v>
      </c>
      <c r="B99" s="21" t="s">
        <v>123</v>
      </c>
      <c r="C99" s="22" t="s">
        <v>39</v>
      </c>
      <c r="D99" s="21" t="s">
        <v>44</v>
      </c>
      <c r="E99" s="23">
        <v>12</v>
      </c>
      <c r="F99" s="34">
        <v>0</v>
      </c>
      <c r="G99" s="24">
        <f t="shared" si="10"/>
        <v>0</v>
      </c>
      <c r="I99" s="2"/>
    </row>
    <row r="100" spans="1:9" x14ac:dyDescent="0.25">
      <c r="A100" s="9" t="s">
        <v>57</v>
      </c>
      <c r="B100" s="6"/>
      <c r="C100" s="3" t="s">
        <v>68</v>
      </c>
      <c r="D100" s="6"/>
      <c r="E100" s="10"/>
      <c r="F100" s="13"/>
      <c r="G100" s="14">
        <f>SUM(G98:G99)</f>
        <v>0</v>
      </c>
      <c r="I100" s="2"/>
    </row>
    <row r="101" spans="1:9" x14ac:dyDescent="0.25">
      <c r="A101" s="26"/>
      <c r="B101" s="27"/>
      <c r="C101" s="28"/>
      <c r="D101" s="27"/>
      <c r="E101" s="27"/>
      <c r="F101" s="15" t="s">
        <v>69</v>
      </c>
      <c r="G101" s="16">
        <f>SUM(G100+G96+G83+G69+G63+G53+G49+G41+G32+G27+G6+G19)</f>
        <v>0</v>
      </c>
      <c r="I101" s="2"/>
    </row>
    <row r="102" spans="1:9" ht="15.75" thickBot="1" x14ac:dyDescent="0.3">
      <c r="A102" s="26"/>
      <c r="B102" s="27"/>
      <c r="C102" s="28"/>
      <c r="D102" s="27"/>
      <c r="E102" s="27"/>
      <c r="F102" s="15" t="s">
        <v>70</v>
      </c>
      <c r="G102" s="17">
        <f>ROUND(G101*0.23,2)</f>
        <v>0</v>
      </c>
    </row>
    <row r="103" spans="1:9" ht="15.75" thickBot="1" x14ac:dyDescent="0.3">
      <c r="A103" s="26"/>
      <c r="B103" s="27"/>
      <c r="C103" s="28"/>
      <c r="D103" s="27"/>
      <c r="E103" s="27"/>
      <c r="F103" s="15" t="s">
        <v>71</v>
      </c>
      <c r="G103" s="18">
        <f>G101+G102</f>
        <v>0</v>
      </c>
    </row>
    <row r="108" spans="1:9" x14ac:dyDescent="0.25">
      <c r="D108" s="37" t="s">
        <v>199</v>
      </c>
      <c r="E108" s="37"/>
      <c r="F108" s="37"/>
    </row>
    <row r="109" spans="1:9" x14ac:dyDescent="0.25">
      <c r="D109" s="38" t="s">
        <v>200</v>
      </c>
      <c r="E109" s="38"/>
      <c r="F109" s="38"/>
    </row>
  </sheetData>
  <sheetProtection algorithmName="SHA-512" hashValue="BFwbGYLNnXUwgjn7ZUgs9aM/LFc+G5fjjKvEEY/XdUDkeUaVchs8m0Um9T0cAuObzEt+8pmW1Yzn2PriEpkxVA==" saltValue="GUNf6Dt+/uvIgSSWiKLHTg==" spinCount="100000" sheet="1" objects="1" scenarios="1" selectLockedCells="1"/>
  <mergeCells count="4">
    <mergeCell ref="A2:G2"/>
    <mergeCell ref="A1:G1"/>
    <mergeCell ref="D108:F108"/>
    <mergeCell ref="D109:F109"/>
  </mergeCells>
  <printOptions horizontalCentered="1"/>
  <pageMargins left="0.59055118110236227" right="0.39370078740157483" top="0.59055118110236227" bottom="0.59055118110236227" header="0.31496062992125984" footer="0.31496062992125984"/>
  <pageSetup paperSize="9" scale="80" orientation="portrait" r:id="rId1"/>
  <headerFooter>
    <oddHeader>&amp;RFormularz nr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Kosztorys</vt:lpstr>
      <vt:lpstr>Kosztorys!Obszar_wydruku</vt:lpstr>
      <vt:lpstr>Kosztorys!Tytuły_wydruku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Korczak</dc:creator>
  <cp:lastModifiedBy>Robert Bębenek</cp:lastModifiedBy>
  <cp:lastPrinted>2021-11-02T11:55:56Z</cp:lastPrinted>
  <dcterms:created xsi:type="dcterms:W3CDTF">2015-06-05T18:19:34Z</dcterms:created>
  <dcterms:modified xsi:type="dcterms:W3CDTF">2021-11-02T11:58:20Z</dcterms:modified>
</cp:coreProperties>
</file>