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18 Poprawa BRD\"/>
    </mc:Choice>
  </mc:AlternateContent>
  <xr:revisionPtr revIDLastSave="0" documentId="13_ncr:1_{EEF2DFE2-BC0E-4AF2-92B6-1A3B5B71AF83}" xr6:coauthVersionLast="47" xr6:coauthVersionMax="47" xr10:uidLastSave="{00000000-0000-0000-0000-000000000000}"/>
  <workbookProtection workbookAlgorithmName="SHA-512" workbookHashValue="ebYPn8vmPQsIsurcF+ihnS+4wdVxt5Y5jsG7d5RvxUmQqiENLOlic5pLdIHqzetZGgSSRlAqnA76+LDaCmph4A==" workbookSaltValue="jeDoDFPEhF+ltgJZ1Ytbqg==" workbookSpinCount="100000" lockStructure="1"/>
  <bookViews>
    <workbookView xWindow="-120" yWindow="-120" windowWidth="29040" windowHeight="15840" xr2:uid="{19581011-221B-4CBB-8E06-1100F140EF95}"/>
  </bookViews>
  <sheets>
    <sheet name="Kosztorys 2.3.1" sheetId="1" r:id="rId1"/>
  </sheets>
  <definedNames>
    <definedName name="_od1" localSheetId="0">#REF!</definedName>
    <definedName name="_od1">#REF!</definedName>
    <definedName name="_od2" localSheetId="0">#REF!</definedName>
    <definedName name="_od2">#REF!</definedName>
    <definedName name="_od3" localSheetId="0">#REF!</definedName>
    <definedName name="_od3">#REF!</definedName>
    <definedName name="_od4" localSheetId="0">#REF!</definedName>
    <definedName name="_od4">#REF!</definedName>
    <definedName name="_ods1" localSheetId="0">#REF!</definedName>
    <definedName name="_ods1">#REF!</definedName>
    <definedName name="_ods2" localSheetId="0">#REF!</definedName>
    <definedName name="_ods2">#REF!</definedName>
    <definedName name="_ods3" localSheetId="0">#REF!</definedName>
    <definedName name="_ods3">#REF!</definedName>
    <definedName name="_ods4" localSheetId="0">#REF!</definedName>
    <definedName name="_ods4">#REF!</definedName>
    <definedName name="posz1" localSheetId="0">#REF!</definedName>
    <definedName name="posz1">#REF!</definedName>
    <definedName name="posz2" localSheetId="0">#REF!</definedName>
    <definedName name="posz2">#REF!</definedName>
    <definedName name="posz3" localSheetId="0">#REF!</definedName>
    <definedName name="posz3">#REF!</definedName>
    <definedName name="Print_Area" localSheetId="0">'Kosztorys 2.3.1'!$A$1:$G$91</definedName>
    <definedName name="Print_Area">#REF!</definedName>
    <definedName name="Print_Titles" localSheetId="0">'Kosztorys 2.3.1'!$4:$4</definedName>
    <definedName name="Print_Titles">#REF!</definedName>
    <definedName name="_xlnm.Print_Titles" localSheetId="0">'Kosztorys 2.3.1'!$4:$4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G84" i="1"/>
  <c r="G82" i="1"/>
  <c r="G80" i="1"/>
  <c r="G79" i="1"/>
  <c r="G78" i="1"/>
  <c r="G75" i="1"/>
  <c r="G74" i="1"/>
  <c r="G72" i="1"/>
  <c r="G71" i="1"/>
  <c r="G68" i="1"/>
  <c r="G67" i="1"/>
  <c r="G65" i="1"/>
  <c r="G63" i="1"/>
  <c r="G61" i="1"/>
  <c r="G60" i="1"/>
  <c r="G57" i="1"/>
  <c r="G55" i="1"/>
  <c r="G53" i="1"/>
  <c r="G51" i="1"/>
  <c r="G50" i="1"/>
  <c r="G49" i="1"/>
  <c r="G47" i="1"/>
  <c r="G44" i="1"/>
  <c r="G42" i="1"/>
  <c r="G41" i="1"/>
  <c r="G39" i="1"/>
  <c r="G37" i="1"/>
  <c r="G36" i="1"/>
  <c r="G34" i="1"/>
  <c r="G33" i="1"/>
  <c r="G30" i="1"/>
  <c r="G29" i="1"/>
  <c r="G26" i="1"/>
  <c r="G24" i="1"/>
  <c r="G21" i="1"/>
  <c r="G19" i="1"/>
  <c r="G18" i="1"/>
  <c r="G17" i="1"/>
  <c r="G16" i="1"/>
  <c r="G15" i="1"/>
  <c r="G14" i="1"/>
  <c r="G13" i="1"/>
  <c r="G12" i="1"/>
  <c r="G11" i="1"/>
  <c r="G9" i="1"/>
  <c r="G7" i="1" l="1"/>
  <c r="G88" i="1" s="1"/>
  <c r="G89" i="1" s="1"/>
  <c r="G90" i="1" s="1"/>
</calcChain>
</file>

<file path=xl/sharedStrings.xml><?xml version="1.0" encoding="utf-8"?>
<sst xmlns="http://schemas.openxmlformats.org/spreadsheetml/2006/main" count="180" uniqueCount="139">
  <si>
    <t>L.p.</t>
  </si>
  <si>
    <t>Wyszczególnienie elementów rozliczeniowych</t>
  </si>
  <si>
    <t>D.01.00.00</t>
  </si>
  <si>
    <t xml:space="preserve"> ROBOTY PRZYGOTOWAWCZE</t>
  </si>
  <si>
    <t>D.01.02.01</t>
  </si>
  <si>
    <t>Zdjęcie warstwy humusu</t>
  </si>
  <si>
    <t>D.01.02.04</t>
  </si>
  <si>
    <t>Rozbiórka budowli inżynieryjnych</t>
  </si>
  <si>
    <t>m</t>
  </si>
  <si>
    <t>szt</t>
  </si>
  <si>
    <t>Usunięcie zadrzewień i ochrona drzew</t>
  </si>
  <si>
    <t xml:space="preserve">Wykonanie wykopów mechanicznie w gruncie kat I-II z transportem urobku w obrębie lub poza teren budowy </t>
  </si>
  <si>
    <t>D.03.02.01</t>
  </si>
  <si>
    <t>Kanalizacja deszczowa z rur PVC</t>
  </si>
  <si>
    <t>Wykonanie przykanalików z  rur PVC średnicy  200 mmwraz z  odtworzeniem  nawierzchni</t>
  </si>
  <si>
    <t>Wykonanie studzienek  ściekowych średnicy 500  mm</t>
  </si>
  <si>
    <t>Wykonanie warstwy odsączającej z piasku, grubość warstwy 20cm pod  poszerzenia</t>
  </si>
  <si>
    <t>D.04.07.01</t>
  </si>
  <si>
    <t>Podbudowa z betonu asfaltowego</t>
  </si>
  <si>
    <t>Wykonanie podbudowy z mieszanki mineralno-asfaltowej AC 16 P,  grubość warstwy 8 cm wraz z oczyszceniem  i  skropieniem</t>
  </si>
  <si>
    <t xml:space="preserve">Wykonanie warstwy wiążącej z mieszanki mineralno-asfaltowej AC 16 W,  grubość warstwy 6 cm wraz z oczyszceniem  i  skropieniem </t>
  </si>
  <si>
    <t>Wykonanie warstwy wyrównawczej z mieszanki mineralno-asfaltowej AC 11W, grubość warstwy po zagęszczeniu min 3 cm z oczyszczeniem  i skropieniem</t>
  </si>
  <si>
    <t>Wykonanie warstwy ścieralnej z mieszanki mineralno-asfaltowej AC 11S, grubość warstwy po zagęszczeniu 4 cm wraz z oczyszczeniem  i skropieniem ( jezdnia  i zjazdy  bitumiczne) 25800 + 490,8</t>
  </si>
  <si>
    <t>D.05.03.23</t>
  </si>
  <si>
    <t>Nawierzchnie z kostki  brukowej betonowej</t>
  </si>
  <si>
    <t>Wykonanie nawierzchni z kostki brukowej o grubości 8 cm,  na podsypce cementowo-piaskowej, spoiny wypełnione piaskiem</t>
  </si>
  <si>
    <t>D.05.03.27</t>
  </si>
  <si>
    <t>Zab. geosiatką nawierzchni asfaltowej</t>
  </si>
  <si>
    <t>Połączenie  nowej konstrukcji nawierzchni z nawierzchnią istniejącą(ułożenie  geosiatki o wytrzymałości  powyżej 80 kN/m)</t>
  </si>
  <si>
    <t xml:space="preserve">Oznakowanie poziome cienkowarstwowe jezdni farbą akrylową białą odblaskową - linie segregacyjne i krawędziowe przerywane malowane mechanicznie </t>
  </si>
  <si>
    <t xml:space="preserve">Oznakowanie poziome cienkowarstwowe jezdni farbą akrylową białą odblaskową - linie na  skrzyżowaniach i  przejściach mechanicznie </t>
  </si>
  <si>
    <t>Przymocowanie do gotowych słupków znaków typ A, D,E,T i U,średnie folia I generacji wg  projektu stałej organizacji ruchu</t>
  </si>
  <si>
    <t>Ustawienie krawężników betonowych wtopionych 20x30cm wraz z wykonaniem ławy betonowej z oporem C12/15</t>
  </si>
  <si>
    <t>Ustawienie krawężników betonowych wtopionych 12x25cm wraz z wykonaniem ławy betonowej z oporem C12/15</t>
  </si>
  <si>
    <t>m³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</si>
  <si>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</si>
  <si>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KOSZTORYS OFERTOWY</t>
  </si>
  <si>
    <t>Część 3 zamówienia</t>
  </si>
  <si>
    <t>Przebudowa drogi powiatowej nr 3524W Jedlnia Letnisko – Czarna na odcinku długości 100 m</t>
  </si>
  <si>
    <t>Kwota podatku VAT 23%</t>
  </si>
  <si>
    <t>Razem wartość brutto</t>
  </si>
  <si>
    <t>Cena jednostkowa netto</t>
  </si>
  <si>
    <t>Wartość netto</t>
  </si>
  <si>
    <t>Specyfikacja</t>
  </si>
  <si>
    <t>J.m.</t>
  </si>
  <si>
    <t>Przedmiar</t>
  </si>
  <si>
    <t>Razem wartość netto *</t>
  </si>
  <si>
    <t>…....................................................</t>
  </si>
  <si>
    <t>podpis i pieczęć Wykonawcy</t>
  </si>
  <si>
    <t>* Wartość pozycji należy przenieść do pozycji nr 7 Tabeli elementów rozliczeniowych</t>
  </si>
  <si>
    <t>Odtworzenie trasy i punktów wysokościowych</t>
  </si>
  <si>
    <t xml:space="preserve">Odtworzenie trasy i punktów wysokościowych przy liniowych robotach ziemnych (drogi) w terenie równinnym, obsługa geodezyjna, inwentaryzacja powykonawcza, </t>
  </si>
  <si>
    <t>Zdjęcie warstwy humusu gr.15 cm wraz z transportem  na odkład</t>
  </si>
  <si>
    <t>Rozebranie nawierzchni z tłucznia kamiennego z wywiezieniem materiału z rozbiórki poza teren budowy</t>
  </si>
  <si>
    <t>Rozebranie nawierzchnia z mieszanek mineralno-bitumicznych  z wywiezieniem materiału z rozbiórki poza teren budowy</t>
  </si>
  <si>
    <t>Rozebranie nawierzchni  z betonu grub 15 cm z wywiezieniem  materiału z rozbiórki poza  teren  budowy</t>
  </si>
  <si>
    <t>Rozebranie nawierzchni z kostki betonowej</t>
  </si>
  <si>
    <t>Rozebranie obrzeży betonowych z wywiezieniem materiału z rozbiórki poza teren budowy</t>
  </si>
  <si>
    <t>Rozebranie części przelotowej przepustów z rur betonowych śr 40cm z uprzednim  odkopanie  przepustu i  z wywiezieniem materiału z rozbiórki poza teren budowy</t>
  </si>
  <si>
    <t>Rozebranie słupków do znaków drogowych</t>
  </si>
  <si>
    <t>Zdjęcie tarcz znaków drogowych</t>
  </si>
  <si>
    <t>Rozebranie ścianek czołowych i ław fundamentowych przepustów z wywiezieniem materiału z rozbiórki poza teren budowy</t>
  </si>
  <si>
    <t>Karczowanie krzaków i podszycia ilości sztuk krzaków 3000/ha, (zarośla do usunięcia)</t>
  </si>
  <si>
    <t>ROBOTY ZIEMNE</t>
  </si>
  <si>
    <t>Wykopy w gruntach kat. I-V</t>
  </si>
  <si>
    <t>Nasypy z gruntów kat. I-IV</t>
  </si>
  <si>
    <t xml:space="preserve">Wykonanie nasypów mechanicznie w gruncie kat I-II z transportem urobku w obrębie budowy </t>
  </si>
  <si>
    <t>ODWODNIENIE KORPUSU DROGOWEGO</t>
  </si>
  <si>
    <t>PODBUDOWY</t>
  </si>
  <si>
    <t>Koryto wraz z profilowaniem i zagęszczeniem podłoża</t>
  </si>
  <si>
    <t xml:space="preserve">Koryto wykonane na całej szerokości chodników i  zjazdów w gruncie kat. II-IV, głębokość koryta 20 cm wraz z profilowaniem i zagęszczeniem podłoża  </t>
  </si>
  <si>
    <t xml:space="preserve">Koryto wykonane na poszerzeniach jezdni gruncie kat. II-IV, głębokość koryta 58 cm wraz z profilowaniem i zagęszczeniem podłoża  </t>
  </si>
  <si>
    <t>Warstwy odsączajace, mrozoochronne</t>
  </si>
  <si>
    <t>Wykonanie warstwy odsączającej z piasku, grubość warstwy 10cm (pod zjazdami z kruszywa)</t>
  </si>
  <si>
    <t>Podbudowa z kruszyw stabilizowanych mechanicznie</t>
  </si>
  <si>
    <t xml:space="preserve">Wykonanie podbudowy z kruszywa łamanego stabilizowanego mechanicznie 0/63, grubość warstwy po zagęszczeniu 20 cm </t>
  </si>
  <si>
    <t>Podbudowa z kruszyw ulepszonych cementem</t>
  </si>
  <si>
    <t>Wykonanie podbudowy z gruntu stabilizowanego cementem 1,5 MPa, grubość warstwy po zagęszczeniu 10 cm (pod chodnikami)</t>
  </si>
  <si>
    <t>Wykonanie podbudowy z gruntu stabilizowanego cementem 5 MPa, grubość warstwy po zagęszczeniu 15 cm.</t>
  </si>
  <si>
    <t>NAWIERZCHNIE</t>
  </si>
  <si>
    <t>Nawierzchnie twarde nieulepszone</t>
  </si>
  <si>
    <t>Wykonanie nawierzchni z kruszywa łamanego, grubość warstwy po zagęszczeniu 20cm</t>
  </si>
  <si>
    <t>Nawierzchnie z betonu asfaltowego</t>
  </si>
  <si>
    <t xml:space="preserve">Frezowanie nawierzchni asfaltowej  na  zimno </t>
  </si>
  <si>
    <t>Frezowanie nawierzchni asfaltowej  na  zimno średnia grubość 2 cm</t>
  </si>
  <si>
    <t>ROBOTY WYKOŃCZENIOWE</t>
  </si>
  <si>
    <t xml:space="preserve">Umocnienie powierzchniowe skarp, rowów i ścieków </t>
  </si>
  <si>
    <t>Humusowanie z obsianiem przy grubości warstwy ziemi urodzajnej (humusu) 10 cm - humus pochodzi z odhumusowania</t>
  </si>
  <si>
    <t>Umocnienie dna  rowów i ścieków płytami betonowymi chodnikowymi 50x50x7 cm ułożonymi  na podsypce cementowo-piaskowej, spoiny wypełnione zaprawą</t>
  </si>
  <si>
    <t>Umocnienie skarp rowów płytami ażurowymi</t>
  </si>
  <si>
    <t xml:space="preserve">Umocnienie skarp płytami ażurowymi 60x40x6 cm na podsypce cementowo-piaskowej, wypełnienie wolnych przestrzeni humusem i obsianie trawą </t>
  </si>
  <si>
    <t>Pobocze utwardzone kruszywem łamanym</t>
  </si>
  <si>
    <t>Wykonanie poboczy z kruszywa naturalnego grubości 15 cm po zagęszczeniu</t>
  </si>
  <si>
    <t>Przepusty pod zjazdami i wzdłuż rowów</t>
  </si>
  <si>
    <t>Wykonanie przepustów pod zjazdami z rur PEHD śr 40 cm ułożonych na ławie fundamentowej żwirowej grubości 15 cm</t>
  </si>
  <si>
    <t>Ścianki czołowe prefabrykowane dla przepustów z rur PEHD i żelbetowych</t>
  </si>
  <si>
    <t>URZĄDZENIA BEZPIECZEŃSTWA RUCHU</t>
  </si>
  <si>
    <t>Oznakowanie Poziome</t>
  </si>
  <si>
    <t>Oznakowanie pionowe</t>
  </si>
  <si>
    <t>Ustawienie słupków z rur stalowych ø70 dla znaków drogowych, wraz z wykopaniem i zasypaniem dołów z ubiciem warstwami</t>
  </si>
  <si>
    <t>ELEMENTY ULIC I DRÓG</t>
  </si>
  <si>
    <t>Krawężniki betonowe na ławie betonowej</t>
  </si>
  <si>
    <t>Ustawienie krawężników betonowych 20x30cm wraz z wykonaniem ławy betonowej z oporem C12/15</t>
  </si>
  <si>
    <t>Chodniki z kostki brukowej betonowej</t>
  </si>
  <si>
    <t>Wykonanie chodników z kostki brukowej o grubości 6 cm, szarej na podsypce cementowo-piaskowej, spoiny wypełnione piaskiem</t>
  </si>
  <si>
    <t>Betonowe obrzeża chodnikowe</t>
  </si>
  <si>
    <t>Ustawienie obrzeży betonowych o wymiarach 30x8x100 cm na podsypce cementowo-piaskowej, spoiny wypełnione zaprawą cementową</t>
  </si>
  <si>
    <t>INNE ROBOTY</t>
  </si>
  <si>
    <t>Rury ochronne</t>
  </si>
  <si>
    <t xml:space="preserve">Zabezpieczenie  sieci wodociągowej rurami osłonowymi </t>
  </si>
  <si>
    <t>D.01.01.01</t>
  </si>
  <si>
    <t>D.02.00.00</t>
  </si>
  <si>
    <t>D.02.01.01</t>
  </si>
  <si>
    <t>D.02.03.01</t>
  </si>
  <si>
    <t>D.03.00.00</t>
  </si>
  <si>
    <t>D.04.00.00</t>
  </si>
  <si>
    <t>D.04.01.01</t>
  </si>
  <si>
    <t>D.04.02.01</t>
  </si>
  <si>
    <t>D.04.04.02</t>
  </si>
  <si>
    <t>D.04.05.01</t>
  </si>
  <si>
    <t>D.05.00.00</t>
  </si>
  <si>
    <t>D.05.01.00</t>
  </si>
  <si>
    <t>D.05.03.05</t>
  </si>
  <si>
    <t>D.05.03.11</t>
  </si>
  <si>
    <t>D.06.00.00</t>
  </si>
  <si>
    <t>D.06.01.01</t>
  </si>
  <si>
    <t>D.06.01.06</t>
  </si>
  <si>
    <t>D.06.01.10</t>
  </si>
  <si>
    <t>D.06.02.01</t>
  </si>
  <si>
    <t>D.07.00.00</t>
  </si>
  <si>
    <t>D.07.01.01</t>
  </si>
  <si>
    <t>D.07.02.01</t>
  </si>
  <si>
    <t>D.08.00.00</t>
  </si>
  <si>
    <t>D.08.01.01</t>
  </si>
  <si>
    <t>D.08.02.02</t>
  </si>
  <si>
    <t>D.08.03.01</t>
  </si>
  <si>
    <t>D.10.00.00</t>
  </si>
  <si>
    <t>D.10.09.01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</si>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</sst>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MS Sans Serif"/>
      <family val="2"/>
      <charset val="238"/>
    </font>
    <font>
      <sz val="10"/>
      <name val="PL Times New Roman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9" fillId="4" borderId="1" xfId="1" applyFont="1" applyFill="1" applyBorder="1" applyAlignment="1">
      <alignment horizontal="center" vertical="center"/>
    </xf>
    <xf numFmtId="49" fontId="9" fillId="4" borderId="1" xfId="1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4" fontId="10" fillId="4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49" fontId="10" fillId="0" borderId="1" xfId="1" quotePrefix="1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 wrapText="1"/>
    </xf>
    <xf numFmtId="49" fontId="10" fillId="0" borderId="1" xfId="2" applyNumberFormat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49" fontId="9" fillId="2" borderId="1" xfId="2" applyNumberFormat="1" applyFont="1" applyFill="1" applyBorder="1" applyAlignment="1">
      <alignment horizontal="left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9" fillId="2" borderId="1" xfId="3" applyNumberFormat="1" applyFont="1" applyFill="1" applyBorder="1" applyAlignment="1">
      <alignment horizontal="center" vertical="center"/>
    </xf>
    <xf numFmtId="49" fontId="9" fillId="2" borderId="1" xfId="3" applyNumberFormat="1" applyFont="1" applyFill="1" applyBorder="1" applyAlignment="1">
      <alignment horizontal="left" vertical="center" wrapText="1"/>
    </xf>
    <xf numFmtId="4" fontId="11" fillId="6" borderId="1" xfId="1" applyNumberFormat="1" applyFont="1" applyFill="1" applyBorder="1" applyAlignment="1">
      <alignment vertical="center"/>
    </xf>
    <xf numFmtId="1" fontId="10" fillId="2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Border="1" applyAlignment="1">
      <alignment horizontal="right" vertical="center"/>
    </xf>
    <xf numFmtId="4" fontId="10" fillId="0" borderId="1" xfId="1" applyNumberFormat="1" applyFont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10" fillId="5" borderId="1" xfId="1" applyNumberFormat="1" applyFont="1" applyFill="1" applyBorder="1" applyAlignment="1">
      <alignment horizontal="center" vertical="center" wrapText="1"/>
    </xf>
    <xf numFmtId="4" fontId="7" fillId="6" borderId="1" xfId="1" applyNumberFormat="1" applyFont="1" applyFill="1" applyBorder="1" applyAlignment="1">
      <alignment vertical="center"/>
    </xf>
    <xf numFmtId="0" fontId="7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0" fillId="7" borderId="1" xfId="1" applyFont="1" applyFill="1" applyBorder="1" applyAlignment="1">
      <alignment horizontal="center" vertical="center" wrapText="1"/>
    </xf>
    <xf numFmtId="0" fontId="1" fillId="0" borderId="2" xfId="1" applyFont="1" applyBorder="1"/>
    <xf numFmtId="0" fontId="15" fillId="0" borderId="2" xfId="1" applyFont="1" applyBorder="1"/>
    <xf numFmtId="4" fontId="8" fillId="6" borderId="1" xfId="1" applyNumberFormat="1" applyFont="1" applyFill="1" applyBorder="1" applyAlignment="1">
      <alignment vertical="center"/>
    </xf>
    <xf numFmtId="4" fontId="7" fillId="0" borderId="1" xfId="1" applyNumberFormat="1" applyFont="1" applyBorder="1" applyAlignment="1" applyProtection="1">
      <alignment horizontal="right" vertical="center"/>
      <protection locked="0"/>
    </xf>
    <xf numFmtId="4" fontId="10" fillId="0" borderId="1" xfId="1" applyNumberFormat="1" applyFont="1" applyBorder="1" applyAlignment="1" applyProtection="1">
      <alignment horizontal="right" vertical="center"/>
      <protection locked="0"/>
    </xf>
    <xf numFmtId="4" fontId="10" fillId="0" borderId="1" xfId="1" applyNumberFormat="1" applyFont="1" applyBorder="1" applyAlignment="1" applyProtection="1">
      <alignment vertical="center"/>
      <protection locked="0"/>
    </xf>
    <xf numFmtId="4" fontId="7" fillId="0" borderId="1" xfId="1" applyNumberFormat="1" applyFont="1" applyBorder="1" applyAlignment="1" applyProtection="1">
      <alignment vertical="center"/>
      <protection locked="0"/>
    </xf>
    <xf numFmtId="0" fontId="7" fillId="0" borderId="1" xfId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top"/>
    </xf>
    <xf numFmtId="0" fontId="8" fillId="6" borderId="1" xfId="1" applyFont="1" applyFill="1" applyBorder="1" applyAlignment="1">
      <alignment horizontal="right" vertical="center"/>
    </xf>
    <xf numFmtId="0" fontId="7" fillId="6" borderId="1" xfId="1" applyFont="1" applyFill="1" applyBorder="1" applyAlignment="1">
      <alignment horizontal="right" vertical="center"/>
    </xf>
    <xf numFmtId="0" fontId="11" fillId="6" borderId="1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center" vertical="center" wrapText="1"/>
    </xf>
    <xf numFmtId="0" fontId="0" fillId="0" borderId="0" xfId="1" applyFont="1" applyAlignment="1">
      <alignment horizontal="center"/>
    </xf>
    <xf numFmtId="0" fontId="1" fillId="0" borderId="0" xfId="1" applyFont="1" applyAlignment="1">
      <alignment horizontal="center"/>
    </xf>
  </cellXfs>
  <cellStyles count="4">
    <cellStyle name="Normalny" xfId="0" builtinId="0"/>
    <cellStyle name="Normalny 2 3" xfId="1" xr:uid="{B7D441E7-8E1B-4462-ADF1-896B6C59D342}"/>
    <cellStyle name="Normalny_slepy-kosztorys" xfId="3" xr:uid="{F67E467E-7E6D-487B-B118-3359D7027B02}"/>
    <cellStyle name="Normalny_TER02" xfId="2" xr:uid="{E3AB586C-9C7F-4A51-9BBD-411220039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C542-F401-451B-80A5-443EEECDD31A}">
  <sheetPr>
    <tabColor rgb="FF92D050"/>
  </sheetPr>
  <dimension ref="A1:G98"/>
  <sheetViews>
    <sheetView tabSelected="1" zoomScaleNormal="100" zoomScaleSheetLayoutView="100" workbookViewId="0">
      <selection activeCell="F7" sqref="F7"/>
    </sheetView>
  </sheetViews>
  <sheetFormatPr defaultRowHeight="15"/>
  <cols>
    <col min="1" max="1" width="5.7109375" style="1" customWidth="1"/>
    <col min="2" max="2" width="10.85546875" style="1" bestFit="1" customWidth="1"/>
    <col min="3" max="3" width="50.7109375" style="1" customWidth="1"/>
    <col min="4" max="4" width="5.7109375" style="1" customWidth="1"/>
    <col min="5" max="5" width="10.7109375" style="2" customWidth="1"/>
    <col min="6" max="6" width="12.7109375" style="2" customWidth="1"/>
    <col min="7" max="7" width="14.7109375" style="1" customWidth="1"/>
    <col min="8" max="16384" width="9.140625" style="1"/>
  </cols>
  <sheetData>
    <row r="1" spans="1:7" ht="15.75">
      <c r="A1" s="49" t="s">
        <v>36</v>
      </c>
      <c r="B1" s="49"/>
      <c r="C1" s="49"/>
      <c r="D1" s="49"/>
      <c r="E1" s="49"/>
      <c r="F1" s="49"/>
      <c r="G1" s="49"/>
    </row>
    <row r="2" spans="1:7">
      <c r="A2" s="55" t="s">
        <v>37</v>
      </c>
      <c r="B2" s="55"/>
      <c r="C2" s="55"/>
      <c r="D2" s="55"/>
      <c r="E2" s="55"/>
      <c r="F2" s="55"/>
      <c r="G2" s="55"/>
    </row>
    <row r="3" spans="1:7" ht="32.1" customHeight="1">
      <c r="A3" s="50" t="s">
        <v>38</v>
      </c>
      <c r="B3" s="50"/>
      <c r="C3" s="50"/>
      <c r="D3" s="50"/>
      <c r="E3" s="50"/>
      <c r="F3" s="50"/>
      <c r="G3" s="50"/>
    </row>
    <row r="4" spans="1:7" ht="38.25">
      <c r="A4" s="36" t="s">
        <v>0</v>
      </c>
      <c r="B4" s="37" t="s">
        <v>43</v>
      </c>
      <c r="C4" s="36" t="s">
        <v>1</v>
      </c>
      <c r="D4" s="35" t="s">
        <v>44</v>
      </c>
      <c r="E4" s="35" t="s">
        <v>45</v>
      </c>
      <c r="F4" s="38" t="s">
        <v>41</v>
      </c>
      <c r="G4" s="39" t="s">
        <v>42</v>
      </c>
    </row>
    <row r="5" spans="1:7">
      <c r="A5" s="18"/>
      <c r="B5" s="19" t="s">
        <v>2</v>
      </c>
      <c r="C5" s="20" t="s">
        <v>3</v>
      </c>
      <c r="D5" s="21"/>
      <c r="E5" s="28"/>
      <c r="F5" s="22"/>
      <c r="G5" s="22"/>
    </row>
    <row r="6" spans="1:7">
      <c r="A6" s="23"/>
      <c r="B6" s="3" t="s">
        <v>110</v>
      </c>
      <c r="C6" s="4" t="s">
        <v>50</v>
      </c>
      <c r="D6" s="5"/>
      <c r="E6" s="5"/>
      <c r="F6" s="5"/>
      <c r="G6" s="5"/>
    </row>
    <row r="7" spans="1:7" ht="60">
      <c r="A7" s="15">
        <v>1</v>
      </c>
      <c r="B7" s="6"/>
      <c r="C7" s="7" t="s">
        <v>51</v>
      </c>
      <c r="D7" s="8" t="s">
        <v>138</v>
      </c>
      <c r="E7" s="8">
        <v>0.1</v>
      </c>
      <c r="F7" s="43"/>
      <c r="G7" s="29">
        <f>ROUND(E7*ROUND(F7,2),2)</f>
        <v>0</v>
      </c>
    </row>
    <row r="8" spans="1:7">
      <c r="A8" s="24"/>
      <c r="B8" s="9" t="s">
        <v>4</v>
      </c>
      <c r="C8" s="4" t="s">
        <v>5</v>
      </c>
      <c r="D8" s="12"/>
      <c r="E8" s="10"/>
      <c r="F8" s="10"/>
      <c r="G8" s="10"/>
    </row>
    <row r="9" spans="1:7" ht="30">
      <c r="A9" s="15">
        <v>2</v>
      </c>
      <c r="B9" s="6"/>
      <c r="C9" s="47" t="s">
        <v>52</v>
      </c>
      <c r="D9" s="8" t="s">
        <v>34</v>
      </c>
      <c r="E9" s="30">
        <v>45</v>
      </c>
      <c r="F9" s="44"/>
      <c r="G9" s="29">
        <f>ROUND(E9*ROUND(F9,2),2)</f>
        <v>0</v>
      </c>
    </row>
    <row r="10" spans="1:7">
      <c r="A10" s="24"/>
      <c r="B10" s="9" t="s">
        <v>6</v>
      </c>
      <c r="C10" s="4" t="s">
        <v>7</v>
      </c>
      <c r="D10" s="12"/>
      <c r="E10" s="10"/>
      <c r="F10" s="10"/>
      <c r="G10" s="10"/>
    </row>
    <row r="11" spans="1:7" ht="45">
      <c r="A11" s="15">
        <v>3</v>
      </c>
      <c r="B11" s="6"/>
      <c r="C11" s="47" t="s">
        <v>53</v>
      </c>
      <c r="D11" s="8" t="s">
        <v>35</v>
      </c>
      <c r="E11" s="30">
        <v>42.1</v>
      </c>
      <c r="F11" s="44"/>
      <c r="G11" s="29">
        <f t="shared" ref="G11:G19" si="0">ROUND(E11*ROUND(F11,2),2)</f>
        <v>0</v>
      </c>
    </row>
    <row r="12" spans="1:7" ht="45">
      <c r="A12" s="15">
        <v>4</v>
      </c>
      <c r="B12" s="6"/>
      <c r="C12" s="47" t="s">
        <v>54</v>
      </c>
      <c r="D12" s="8" t="s">
        <v>35</v>
      </c>
      <c r="E12" s="30">
        <v>27</v>
      </c>
      <c r="F12" s="44"/>
      <c r="G12" s="29">
        <f t="shared" si="0"/>
        <v>0</v>
      </c>
    </row>
    <row r="13" spans="1:7" ht="45">
      <c r="A13" s="15">
        <v>5</v>
      </c>
      <c r="B13" s="6"/>
      <c r="C13" s="47" t="s">
        <v>55</v>
      </c>
      <c r="D13" s="8" t="s">
        <v>35</v>
      </c>
      <c r="E13" s="30">
        <v>20</v>
      </c>
      <c r="F13" s="44"/>
      <c r="G13" s="29">
        <f t="shared" si="0"/>
        <v>0</v>
      </c>
    </row>
    <row r="14" spans="1:7" ht="17.25">
      <c r="A14" s="15">
        <v>6</v>
      </c>
      <c r="B14" s="6"/>
      <c r="C14" s="47" t="s">
        <v>56</v>
      </c>
      <c r="D14" s="8" t="s">
        <v>35</v>
      </c>
      <c r="E14" s="30">
        <v>20</v>
      </c>
      <c r="F14" s="44"/>
      <c r="G14" s="29">
        <f t="shared" si="0"/>
        <v>0</v>
      </c>
    </row>
    <row r="15" spans="1:7" ht="30">
      <c r="A15" s="15">
        <v>7</v>
      </c>
      <c r="B15" s="6"/>
      <c r="C15" s="47" t="s">
        <v>57</v>
      </c>
      <c r="D15" s="8"/>
      <c r="E15" s="30">
        <v>10</v>
      </c>
      <c r="F15" s="44"/>
      <c r="G15" s="29">
        <f t="shared" si="0"/>
        <v>0</v>
      </c>
    </row>
    <row r="16" spans="1:7" ht="60">
      <c r="A16" s="15">
        <v>8</v>
      </c>
      <c r="B16" s="6"/>
      <c r="C16" s="48" t="s">
        <v>58</v>
      </c>
      <c r="D16" s="8" t="s">
        <v>8</v>
      </c>
      <c r="E16" s="30">
        <v>18</v>
      </c>
      <c r="F16" s="44"/>
      <c r="G16" s="29">
        <f t="shared" si="0"/>
        <v>0</v>
      </c>
    </row>
    <row r="17" spans="1:7">
      <c r="A17" s="15">
        <v>9</v>
      </c>
      <c r="B17" s="6"/>
      <c r="C17" s="48" t="s">
        <v>59</v>
      </c>
      <c r="D17" s="8" t="s">
        <v>9</v>
      </c>
      <c r="E17" s="30">
        <v>4</v>
      </c>
      <c r="F17" s="44"/>
      <c r="G17" s="29">
        <f t="shared" si="0"/>
        <v>0</v>
      </c>
    </row>
    <row r="18" spans="1:7">
      <c r="A18" s="15">
        <v>10</v>
      </c>
      <c r="B18" s="6"/>
      <c r="C18" s="48" t="s">
        <v>60</v>
      </c>
      <c r="D18" s="8" t="s">
        <v>9</v>
      </c>
      <c r="E18" s="30">
        <v>8</v>
      </c>
      <c r="F18" s="44"/>
      <c r="G18" s="29">
        <f t="shared" si="0"/>
        <v>0</v>
      </c>
    </row>
    <row r="19" spans="1:7" ht="45">
      <c r="A19" s="15">
        <v>11</v>
      </c>
      <c r="B19" s="6"/>
      <c r="C19" s="48" t="s">
        <v>61</v>
      </c>
      <c r="D19" s="8" t="s">
        <v>34</v>
      </c>
      <c r="E19" s="30">
        <v>3</v>
      </c>
      <c r="F19" s="44"/>
      <c r="G19" s="29">
        <f t="shared" si="0"/>
        <v>0</v>
      </c>
    </row>
    <row r="20" spans="1:7">
      <c r="A20" s="24"/>
      <c r="B20" s="9" t="s">
        <v>4</v>
      </c>
      <c r="C20" s="4" t="s">
        <v>10</v>
      </c>
      <c r="D20" s="12"/>
      <c r="E20" s="10"/>
      <c r="F20" s="10"/>
      <c r="G20" s="10"/>
    </row>
    <row r="21" spans="1:7" ht="30">
      <c r="A21" s="15">
        <v>12</v>
      </c>
      <c r="B21" s="6"/>
      <c r="C21" s="47" t="s">
        <v>62</v>
      </c>
      <c r="D21" s="8" t="s">
        <v>35</v>
      </c>
      <c r="E21" s="30">
        <v>1</v>
      </c>
      <c r="F21" s="44"/>
      <c r="G21" s="29">
        <f>ROUND(E21*ROUND(F21,2),2)</f>
        <v>0</v>
      </c>
    </row>
    <row r="22" spans="1:7">
      <c r="A22" s="18"/>
      <c r="B22" s="25" t="s">
        <v>111</v>
      </c>
      <c r="C22" s="26" t="s">
        <v>63</v>
      </c>
      <c r="D22" s="11"/>
      <c r="E22" s="31"/>
      <c r="F22" s="31"/>
      <c r="G22" s="31"/>
    </row>
    <row r="23" spans="1:7">
      <c r="A23" s="24"/>
      <c r="B23" s="9" t="s">
        <v>112</v>
      </c>
      <c r="C23" s="4" t="s">
        <v>64</v>
      </c>
      <c r="D23" s="12"/>
      <c r="E23" s="10"/>
      <c r="F23" s="10"/>
      <c r="G23" s="10"/>
    </row>
    <row r="24" spans="1:7" ht="30">
      <c r="A24" s="15">
        <v>13</v>
      </c>
      <c r="B24" s="6"/>
      <c r="C24" s="7" t="s">
        <v>11</v>
      </c>
      <c r="D24" s="8" t="s">
        <v>34</v>
      </c>
      <c r="E24" s="32">
        <v>96.26</v>
      </c>
      <c r="F24" s="45"/>
      <c r="G24" s="29">
        <f>ROUND(E24*ROUND(F24,2),2)</f>
        <v>0</v>
      </c>
    </row>
    <row r="25" spans="1:7">
      <c r="A25" s="24"/>
      <c r="B25" s="9" t="s">
        <v>113</v>
      </c>
      <c r="C25" s="4" t="s">
        <v>65</v>
      </c>
      <c r="D25" s="12"/>
      <c r="E25" s="10"/>
      <c r="F25" s="10"/>
      <c r="G25" s="10"/>
    </row>
    <row r="26" spans="1:7" ht="30">
      <c r="A26" s="15">
        <v>14</v>
      </c>
      <c r="B26" s="6"/>
      <c r="C26" s="7" t="s">
        <v>66</v>
      </c>
      <c r="D26" s="8" t="s">
        <v>34</v>
      </c>
      <c r="E26" s="30">
        <v>40.65</v>
      </c>
      <c r="F26" s="45"/>
      <c r="G26" s="29">
        <f>ROUND(E26*ROUND(F26,2),2)</f>
        <v>0</v>
      </c>
    </row>
    <row r="27" spans="1:7">
      <c r="A27" s="18"/>
      <c r="B27" s="25" t="s">
        <v>114</v>
      </c>
      <c r="C27" s="26" t="s">
        <v>67</v>
      </c>
      <c r="D27" s="11"/>
      <c r="E27" s="31"/>
      <c r="F27" s="31"/>
      <c r="G27" s="31"/>
    </row>
    <row r="28" spans="1:7">
      <c r="A28" s="12"/>
      <c r="B28" s="9" t="s">
        <v>12</v>
      </c>
      <c r="C28" s="13" t="s">
        <v>13</v>
      </c>
      <c r="D28" s="12"/>
      <c r="E28" s="12"/>
      <c r="F28" s="12"/>
      <c r="G28" s="12"/>
    </row>
    <row r="29" spans="1:7" ht="30">
      <c r="A29" s="15">
        <v>15</v>
      </c>
      <c r="B29" s="6"/>
      <c r="C29" s="14" t="s">
        <v>14</v>
      </c>
      <c r="D29" s="8" t="s">
        <v>8</v>
      </c>
      <c r="E29" s="30">
        <v>14</v>
      </c>
      <c r="F29" s="45"/>
      <c r="G29" s="29">
        <f t="shared" ref="G29:G30" si="1">ROUND(E29*ROUND(F29,2),2)</f>
        <v>0</v>
      </c>
    </row>
    <row r="30" spans="1:7">
      <c r="A30" s="15">
        <v>16</v>
      </c>
      <c r="B30" s="6"/>
      <c r="C30" s="14" t="s">
        <v>15</v>
      </c>
      <c r="D30" s="8"/>
      <c r="E30" s="30">
        <v>2</v>
      </c>
      <c r="F30" s="45"/>
      <c r="G30" s="29">
        <f t="shared" si="1"/>
        <v>0</v>
      </c>
    </row>
    <row r="31" spans="1:7">
      <c r="A31" s="18"/>
      <c r="B31" s="25" t="s">
        <v>115</v>
      </c>
      <c r="C31" s="26" t="s">
        <v>68</v>
      </c>
      <c r="D31" s="11"/>
      <c r="E31" s="31"/>
      <c r="F31" s="31"/>
      <c r="G31" s="31"/>
    </row>
    <row r="32" spans="1:7">
      <c r="A32" s="24"/>
      <c r="B32" s="9" t="s">
        <v>116</v>
      </c>
      <c r="C32" s="4" t="s">
        <v>69</v>
      </c>
      <c r="D32" s="12"/>
      <c r="E32" s="10"/>
      <c r="F32" s="10"/>
      <c r="G32" s="10"/>
    </row>
    <row r="33" spans="1:7" ht="45">
      <c r="A33" s="15">
        <v>17</v>
      </c>
      <c r="B33" s="6"/>
      <c r="C33" s="7" t="s">
        <v>70</v>
      </c>
      <c r="D33" s="8" t="s">
        <v>35</v>
      </c>
      <c r="E33" s="30">
        <v>263</v>
      </c>
      <c r="F33" s="46"/>
      <c r="G33" s="29">
        <f t="shared" ref="G33:G34" si="2">ROUND(E33*ROUND(F33,2),2)</f>
        <v>0</v>
      </c>
    </row>
    <row r="34" spans="1:7" ht="45">
      <c r="A34" s="15">
        <v>18</v>
      </c>
      <c r="B34" s="6"/>
      <c r="C34" s="7" t="s">
        <v>71</v>
      </c>
      <c r="D34" s="8" t="s">
        <v>35</v>
      </c>
      <c r="E34" s="30">
        <v>80</v>
      </c>
      <c r="F34" s="46"/>
      <c r="G34" s="29">
        <f t="shared" si="2"/>
        <v>0</v>
      </c>
    </row>
    <row r="35" spans="1:7">
      <c r="A35" s="24"/>
      <c r="B35" s="9" t="s">
        <v>117</v>
      </c>
      <c r="C35" s="4" t="s">
        <v>72</v>
      </c>
      <c r="D35" s="12"/>
      <c r="E35" s="10"/>
      <c r="F35" s="10"/>
      <c r="G35" s="10"/>
    </row>
    <row r="36" spans="1:7" ht="30">
      <c r="A36" s="15">
        <v>19</v>
      </c>
      <c r="B36" s="6"/>
      <c r="C36" s="7" t="s">
        <v>73</v>
      </c>
      <c r="D36" s="8" t="s">
        <v>35</v>
      </c>
      <c r="E36" s="30">
        <v>127</v>
      </c>
      <c r="F36" s="46"/>
      <c r="G36" s="29">
        <f t="shared" ref="G36:G37" si="3">ROUND(E36*ROUND(F36,2),2)</f>
        <v>0</v>
      </c>
    </row>
    <row r="37" spans="1:7" ht="30">
      <c r="A37" s="15">
        <v>20</v>
      </c>
      <c r="B37" s="6"/>
      <c r="C37" s="7" t="s">
        <v>16</v>
      </c>
      <c r="D37" s="8" t="s">
        <v>35</v>
      </c>
      <c r="E37" s="30">
        <v>80</v>
      </c>
      <c r="F37" s="46"/>
      <c r="G37" s="29">
        <f t="shared" si="3"/>
        <v>0</v>
      </c>
    </row>
    <row r="38" spans="1:7">
      <c r="A38" s="24"/>
      <c r="B38" s="9" t="s">
        <v>118</v>
      </c>
      <c r="C38" s="4" t="s">
        <v>74</v>
      </c>
      <c r="D38" s="12"/>
      <c r="E38" s="10"/>
      <c r="F38" s="10"/>
      <c r="G38" s="10"/>
    </row>
    <row r="39" spans="1:7" ht="45">
      <c r="A39" s="15">
        <v>21</v>
      </c>
      <c r="B39" s="15"/>
      <c r="C39" s="7" t="s">
        <v>75</v>
      </c>
      <c r="D39" s="8" t="s">
        <v>35</v>
      </c>
      <c r="E39" s="30">
        <v>80</v>
      </c>
      <c r="F39" s="45"/>
      <c r="G39" s="29">
        <f>ROUND(E39*ROUND(F39,2),2)</f>
        <v>0</v>
      </c>
    </row>
    <row r="40" spans="1:7">
      <c r="A40" s="24"/>
      <c r="B40" s="9" t="s">
        <v>119</v>
      </c>
      <c r="C40" s="4" t="s">
        <v>76</v>
      </c>
      <c r="D40" s="12"/>
      <c r="E40" s="10"/>
      <c r="F40" s="10"/>
      <c r="G40" s="10"/>
    </row>
    <row r="41" spans="1:7" ht="45">
      <c r="A41" s="15">
        <v>22</v>
      </c>
      <c r="B41" s="15"/>
      <c r="C41" s="7" t="s">
        <v>77</v>
      </c>
      <c r="D41" s="8" t="s">
        <v>35</v>
      </c>
      <c r="E41" s="30">
        <v>184</v>
      </c>
      <c r="F41" s="45"/>
      <c r="G41" s="29">
        <f t="shared" ref="G41:G42" si="4">ROUND(E41*ROUND(F41,2),2)</f>
        <v>0</v>
      </c>
    </row>
    <row r="42" spans="1:7" ht="45">
      <c r="A42" s="15">
        <v>23</v>
      </c>
      <c r="B42" s="15"/>
      <c r="C42" s="7" t="s">
        <v>78</v>
      </c>
      <c r="D42" s="8" t="s">
        <v>35</v>
      </c>
      <c r="E42" s="30">
        <v>184</v>
      </c>
      <c r="F42" s="45"/>
      <c r="G42" s="29">
        <f t="shared" si="4"/>
        <v>0</v>
      </c>
    </row>
    <row r="43" spans="1:7">
      <c r="A43" s="24"/>
      <c r="B43" s="9" t="s">
        <v>17</v>
      </c>
      <c r="C43" s="4" t="s">
        <v>18</v>
      </c>
      <c r="D43" s="12"/>
      <c r="E43" s="10"/>
      <c r="F43" s="10"/>
      <c r="G43" s="10"/>
    </row>
    <row r="44" spans="1:7" ht="45">
      <c r="A44" s="15">
        <v>24</v>
      </c>
      <c r="B44" s="15"/>
      <c r="C44" s="14" t="s">
        <v>19</v>
      </c>
      <c r="D44" s="8" t="s">
        <v>35</v>
      </c>
      <c r="E44" s="33">
        <v>80</v>
      </c>
      <c r="F44" s="45"/>
      <c r="G44" s="29">
        <f>ROUND(E44*ROUND(F44,2),2)</f>
        <v>0</v>
      </c>
    </row>
    <row r="45" spans="1:7">
      <c r="A45" s="18"/>
      <c r="B45" s="25" t="s">
        <v>120</v>
      </c>
      <c r="C45" s="26" t="s">
        <v>79</v>
      </c>
      <c r="D45" s="11"/>
      <c r="E45" s="31"/>
      <c r="F45" s="31"/>
      <c r="G45" s="31"/>
    </row>
    <row r="46" spans="1:7">
      <c r="A46" s="24"/>
      <c r="B46" s="9" t="s">
        <v>121</v>
      </c>
      <c r="C46" s="4" t="s">
        <v>80</v>
      </c>
      <c r="D46" s="12"/>
      <c r="E46" s="10"/>
      <c r="F46" s="10"/>
      <c r="G46" s="10"/>
    </row>
    <row r="47" spans="1:7" ht="30">
      <c r="A47" s="15">
        <v>25</v>
      </c>
      <c r="B47" s="15"/>
      <c r="C47" s="7" t="s">
        <v>81</v>
      </c>
      <c r="D47" s="8" t="s">
        <v>35</v>
      </c>
      <c r="E47" s="30">
        <v>36</v>
      </c>
      <c r="F47" s="45"/>
      <c r="G47" s="29">
        <f>ROUND(E47*ROUND(F47,2),2)</f>
        <v>0</v>
      </c>
    </row>
    <row r="48" spans="1:7">
      <c r="A48" s="24"/>
      <c r="B48" s="9" t="s">
        <v>122</v>
      </c>
      <c r="C48" s="4" t="s">
        <v>82</v>
      </c>
      <c r="D48" s="12"/>
      <c r="E48" s="10"/>
      <c r="F48" s="10"/>
      <c r="G48" s="10"/>
    </row>
    <row r="49" spans="1:7" ht="45">
      <c r="A49" s="15">
        <v>26</v>
      </c>
      <c r="B49" s="6"/>
      <c r="C49" s="14" t="s">
        <v>20</v>
      </c>
      <c r="D49" s="8" t="s">
        <v>35</v>
      </c>
      <c r="E49" s="33">
        <v>570</v>
      </c>
      <c r="F49" s="45"/>
      <c r="G49" s="29">
        <f t="shared" ref="G49:G51" si="5">ROUND(E49*ROUND(F49,2),2)</f>
        <v>0</v>
      </c>
    </row>
    <row r="50" spans="1:7" ht="45">
      <c r="A50" s="15">
        <v>27</v>
      </c>
      <c r="B50" s="6"/>
      <c r="C50" s="7" t="s">
        <v>21</v>
      </c>
      <c r="D50" s="8" t="s">
        <v>35</v>
      </c>
      <c r="E50" s="30">
        <v>585</v>
      </c>
      <c r="F50" s="45"/>
      <c r="G50" s="29">
        <f t="shared" si="5"/>
        <v>0</v>
      </c>
    </row>
    <row r="51" spans="1:7" ht="60">
      <c r="A51" s="15">
        <v>28</v>
      </c>
      <c r="B51" s="6"/>
      <c r="C51" s="7" t="s">
        <v>22</v>
      </c>
      <c r="D51" s="8" t="s">
        <v>35</v>
      </c>
      <c r="E51" s="30">
        <v>550</v>
      </c>
      <c r="F51" s="45"/>
      <c r="G51" s="29">
        <f t="shared" si="5"/>
        <v>0</v>
      </c>
    </row>
    <row r="52" spans="1:7">
      <c r="A52" s="24"/>
      <c r="B52" s="9" t="s">
        <v>123</v>
      </c>
      <c r="C52" s="16" t="s">
        <v>83</v>
      </c>
      <c r="D52" s="12"/>
      <c r="E52" s="10"/>
      <c r="F52" s="10"/>
      <c r="G52" s="10"/>
    </row>
    <row r="53" spans="1:7" ht="30">
      <c r="A53" s="15">
        <v>29</v>
      </c>
      <c r="B53" s="6"/>
      <c r="C53" s="14" t="s">
        <v>84</v>
      </c>
      <c r="D53" s="8" t="s">
        <v>35</v>
      </c>
      <c r="E53" s="30">
        <v>500</v>
      </c>
      <c r="F53" s="45"/>
      <c r="G53" s="29">
        <f>ROUND(E53*ROUND(F53,2),2)</f>
        <v>0</v>
      </c>
    </row>
    <row r="54" spans="1:7">
      <c r="A54" s="24"/>
      <c r="B54" s="9" t="s">
        <v>23</v>
      </c>
      <c r="C54" s="16" t="s">
        <v>24</v>
      </c>
      <c r="D54" s="12"/>
      <c r="E54" s="10"/>
      <c r="F54" s="10"/>
      <c r="G54" s="10"/>
    </row>
    <row r="55" spans="1:7" ht="45">
      <c r="A55" s="15">
        <v>30</v>
      </c>
      <c r="B55" s="6"/>
      <c r="C55" s="7" t="s">
        <v>25</v>
      </c>
      <c r="D55" s="8" t="s">
        <v>35</v>
      </c>
      <c r="E55" s="30">
        <v>80</v>
      </c>
      <c r="F55" s="45"/>
      <c r="G55" s="29">
        <f>ROUND(E55*ROUND(F55,2),2)</f>
        <v>0</v>
      </c>
    </row>
    <row r="56" spans="1:7">
      <c r="A56" s="24"/>
      <c r="B56" s="9" t="s">
        <v>26</v>
      </c>
      <c r="C56" s="16" t="s">
        <v>27</v>
      </c>
      <c r="D56" s="12"/>
      <c r="E56" s="10"/>
      <c r="F56" s="10"/>
      <c r="G56" s="10"/>
    </row>
    <row r="57" spans="1:7" ht="45">
      <c r="A57" s="15">
        <v>31</v>
      </c>
      <c r="B57" s="6"/>
      <c r="C57" s="14" t="s">
        <v>28</v>
      </c>
      <c r="D57" s="8" t="s">
        <v>35</v>
      </c>
      <c r="E57" s="30">
        <v>100</v>
      </c>
      <c r="F57" s="45"/>
      <c r="G57" s="29">
        <f>ROUND(E57*ROUND(F57,2),2)</f>
        <v>0</v>
      </c>
    </row>
    <row r="58" spans="1:7">
      <c r="A58" s="18"/>
      <c r="B58" s="25" t="s">
        <v>124</v>
      </c>
      <c r="C58" s="26" t="s">
        <v>85</v>
      </c>
      <c r="D58" s="11"/>
      <c r="E58" s="31"/>
      <c r="F58" s="31"/>
      <c r="G58" s="31"/>
    </row>
    <row r="59" spans="1:7">
      <c r="A59" s="24"/>
      <c r="B59" s="9" t="s">
        <v>125</v>
      </c>
      <c r="C59" s="16" t="s">
        <v>86</v>
      </c>
      <c r="D59" s="12"/>
      <c r="E59" s="10"/>
      <c r="F59" s="10"/>
      <c r="G59" s="10"/>
    </row>
    <row r="60" spans="1:7" ht="45">
      <c r="A60" s="15">
        <v>32</v>
      </c>
      <c r="B60" s="6"/>
      <c r="C60" s="14" t="s">
        <v>87</v>
      </c>
      <c r="D60" s="8" t="s">
        <v>35</v>
      </c>
      <c r="E60" s="30">
        <v>295</v>
      </c>
      <c r="F60" s="45"/>
      <c r="G60" s="29">
        <f t="shared" ref="G60:G61" si="6">ROUND(E60*ROUND(F60,2),2)</f>
        <v>0</v>
      </c>
    </row>
    <row r="61" spans="1:7" ht="60">
      <c r="A61" s="15">
        <v>33</v>
      </c>
      <c r="B61" s="6"/>
      <c r="C61" s="14" t="s">
        <v>88</v>
      </c>
      <c r="D61" s="8" t="s">
        <v>35</v>
      </c>
      <c r="E61" s="30">
        <v>4</v>
      </c>
      <c r="F61" s="45"/>
      <c r="G61" s="29">
        <f t="shared" si="6"/>
        <v>0</v>
      </c>
    </row>
    <row r="62" spans="1:7">
      <c r="A62" s="24"/>
      <c r="B62" s="9" t="s">
        <v>126</v>
      </c>
      <c r="C62" s="4" t="s">
        <v>89</v>
      </c>
      <c r="D62" s="12"/>
      <c r="E62" s="10"/>
      <c r="F62" s="10"/>
      <c r="G62" s="10"/>
    </row>
    <row r="63" spans="1:7" ht="45">
      <c r="A63" s="15">
        <v>34</v>
      </c>
      <c r="B63" s="6"/>
      <c r="C63" s="7" t="s">
        <v>90</v>
      </c>
      <c r="D63" s="8" t="s">
        <v>35</v>
      </c>
      <c r="E63" s="30">
        <v>9.6</v>
      </c>
      <c r="F63" s="45"/>
      <c r="G63" s="29">
        <f>ROUND(E63*ROUND(F63,2),2)</f>
        <v>0</v>
      </c>
    </row>
    <row r="64" spans="1:7">
      <c r="A64" s="24"/>
      <c r="B64" s="9" t="s">
        <v>127</v>
      </c>
      <c r="C64" s="16" t="s">
        <v>91</v>
      </c>
      <c r="D64" s="12"/>
      <c r="E64" s="10"/>
      <c r="F64" s="10"/>
      <c r="G64" s="10"/>
    </row>
    <row r="65" spans="1:7" ht="30">
      <c r="A65" s="15">
        <v>35</v>
      </c>
      <c r="B65" s="6"/>
      <c r="C65" s="14" t="s">
        <v>92</v>
      </c>
      <c r="D65" s="8" t="s">
        <v>35</v>
      </c>
      <c r="E65" s="30">
        <v>70</v>
      </c>
      <c r="F65" s="45"/>
      <c r="G65" s="29">
        <f>ROUND(E65*ROUND(F65,2),2)</f>
        <v>0</v>
      </c>
    </row>
    <row r="66" spans="1:7">
      <c r="A66" s="24"/>
      <c r="B66" s="9" t="s">
        <v>128</v>
      </c>
      <c r="C66" s="16" t="s">
        <v>93</v>
      </c>
      <c r="D66" s="12"/>
      <c r="E66" s="10"/>
      <c r="F66" s="10"/>
      <c r="G66" s="10"/>
    </row>
    <row r="67" spans="1:7" ht="45">
      <c r="A67" s="15">
        <v>36</v>
      </c>
      <c r="B67" s="6"/>
      <c r="C67" s="14" t="s">
        <v>94</v>
      </c>
      <c r="D67" s="8" t="s">
        <v>8</v>
      </c>
      <c r="E67" s="30">
        <v>25</v>
      </c>
      <c r="F67" s="45"/>
      <c r="G67" s="29">
        <f t="shared" ref="G67:G68" si="7">ROUND(E67*ROUND(F67,2),2)</f>
        <v>0</v>
      </c>
    </row>
    <row r="68" spans="1:7" ht="30">
      <c r="A68" s="15">
        <v>37</v>
      </c>
      <c r="B68" s="6"/>
      <c r="C68" s="14" t="s">
        <v>95</v>
      </c>
      <c r="D68" s="8" t="s">
        <v>9</v>
      </c>
      <c r="E68" s="30">
        <v>6</v>
      </c>
      <c r="F68" s="45"/>
      <c r="G68" s="29">
        <f t="shared" si="7"/>
        <v>0</v>
      </c>
    </row>
    <row r="69" spans="1:7">
      <c r="A69" s="18"/>
      <c r="B69" s="25" t="s">
        <v>129</v>
      </c>
      <c r="C69" s="26" t="s">
        <v>96</v>
      </c>
      <c r="D69" s="11"/>
      <c r="E69" s="31"/>
      <c r="F69" s="31"/>
      <c r="G69" s="31"/>
    </row>
    <row r="70" spans="1:7">
      <c r="A70" s="24"/>
      <c r="B70" s="9" t="s">
        <v>130</v>
      </c>
      <c r="C70" s="16" t="s">
        <v>97</v>
      </c>
      <c r="D70" s="12"/>
      <c r="E70" s="10"/>
      <c r="F70" s="10"/>
      <c r="G70" s="10"/>
    </row>
    <row r="71" spans="1:7" ht="45">
      <c r="A71" s="15">
        <v>38</v>
      </c>
      <c r="B71" s="6"/>
      <c r="C71" s="17" t="s">
        <v>29</v>
      </c>
      <c r="D71" s="8" t="s">
        <v>35</v>
      </c>
      <c r="E71" s="30">
        <v>6</v>
      </c>
      <c r="F71" s="45"/>
      <c r="G71" s="29">
        <f t="shared" ref="G71:G72" si="8">ROUND(E71*ROUND(F71,2),2)</f>
        <v>0</v>
      </c>
    </row>
    <row r="72" spans="1:7" ht="45">
      <c r="A72" s="15">
        <v>39</v>
      </c>
      <c r="B72" s="6"/>
      <c r="C72" s="17" t="s">
        <v>30</v>
      </c>
      <c r="D72" s="8" t="s">
        <v>35</v>
      </c>
      <c r="E72" s="30">
        <v>18.809999999999999</v>
      </c>
      <c r="F72" s="45"/>
      <c r="G72" s="29">
        <f t="shared" si="8"/>
        <v>0</v>
      </c>
    </row>
    <row r="73" spans="1:7">
      <c r="A73" s="24"/>
      <c r="B73" s="9" t="s">
        <v>131</v>
      </c>
      <c r="C73" s="16" t="s">
        <v>98</v>
      </c>
      <c r="D73" s="12"/>
      <c r="E73" s="10"/>
      <c r="F73" s="10"/>
      <c r="G73" s="10"/>
    </row>
    <row r="74" spans="1:7" ht="45">
      <c r="A74" s="15">
        <v>40</v>
      </c>
      <c r="B74" s="6"/>
      <c r="C74" s="14" t="s">
        <v>99</v>
      </c>
      <c r="D74" s="8" t="s">
        <v>9</v>
      </c>
      <c r="E74" s="30">
        <v>2</v>
      </c>
      <c r="F74" s="45"/>
      <c r="G74" s="29">
        <f t="shared" ref="G74:G75" si="9">ROUND(E74*ROUND(F74,2),2)</f>
        <v>0</v>
      </c>
    </row>
    <row r="75" spans="1:7" ht="45">
      <c r="A75" s="15">
        <v>41</v>
      </c>
      <c r="B75" s="6"/>
      <c r="C75" s="14" t="s">
        <v>31</v>
      </c>
      <c r="D75" s="8" t="s">
        <v>9</v>
      </c>
      <c r="E75" s="30">
        <v>6</v>
      </c>
      <c r="F75" s="45"/>
      <c r="G75" s="29">
        <f t="shared" si="9"/>
        <v>0</v>
      </c>
    </row>
    <row r="76" spans="1:7">
      <c r="A76" s="18"/>
      <c r="B76" s="25" t="s">
        <v>132</v>
      </c>
      <c r="C76" s="26" t="s">
        <v>100</v>
      </c>
      <c r="D76" s="11"/>
      <c r="E76" s="31"/>
      <c r="F76" s="31"/>
      <c r="G76" s="31"/>
    </row>
    <row r="77" spans="1:7">
      <c r="A77" s="24"/>
      <c r="B77" s="3" t="s">
        <v>133</v>
      </c>
      <c r="C77" s="4" t="s">
        <v>101</v>
      </c>
      <c r="D77" s="12"/>
      <c r="E77" s="10"/>
      <c r="F77" s="10"/>
      <c r="G77" s="10"/>
    </row>
    <row r="78" spans="1:7" ht="30">
      <c r="A78" s="15">
        <v>42</v>
      </c>
      <c r="B78" s="6"/>
      <c r="C78" s="7" t="s">
        <v>102</v>
      </c>
      <c r="D78" s="8" t="s">
        <v>8</v>
      </c>
      <c r="E78" s="30">
        <v>68</v>
      </c>
      <c r="F78" s="45"/>
      <c r="G78" s="29">
        <f t="shared" ref="G78:G80" si="10">ROUND(E78*ROUND(F78,2),2)</f>
        <v>0</v>
      </c>
    </row>
    <row r="79" spans="1:7" ht="45">
      <c r="A79" s="15">
        <v>43</v>
      </c>
      <c r="B79" s="6"/>
      <c r="C79" s="7" t="s">
        <v>32</v>
      </c>
      <c r="D79" s="8" t="s">
        <v>8</v>
      </c>
      <c r="E79" s="30">
        <v>32</v>
      </c>
      <c r="F79" s="45"/>
      <c r="G79" s="29">
        <f t="shared" si="10"/>
        <v>0</v>
      </c>
    </row>
    <row r="80" spans="1:7" ht="45">
      <c r="A80" s="15">
        <v>44</v>
      </c>
      <c r="B80" s="6"/>
      <c r="C80" s="7" t="s">
        <v>33</v>
      </c>
      <c r="D80" s="8" t="s">
        <v>8</v>
      </c>
      <c r="E80" s="30">
        <v>32</v>
      </c>
      <c r="F80" s="45"/>
      <c r="G80" s="29">
        <f t="shared" si="10"/>
        <v>0</v>
      </c>
    </row>
    <row r="81" spans="1:7">
      <c r="A81" s="24"/>
      <c r="B81" s="3" t="s">
        <v>134</v>
      </c>
      <c r="C81" s="4" t="s">
        <v>103</v>
      </c>
      <c r="D81" s="12"/>
      <c r="E81" s="10"/>
      <c r="F81" s="10"/>
      <c r="G81" s="10"/>
    </row>
    <row r="82" spans="1:7" ht="45">
      <c r="A82" s="15">
        <v>45</v>
      </c>
      <c r="B82" s="6"/>
      <c r="C82" s="7" t="s">
        <v>104</v>
      </c>
      <c r="D82" s="8" t="s">
        <v>35</v>
      </c>
      <c r="E82" s="30">
        <v>130</v>
      </c>
      <c r="F82" s="45"/>
      <c r="G82" s="29">
        <f>ROUND(E82*ROUND(F82,2),2)</f>
        <v>0</v>
      </c>
    </row>
    <row r="83" spans="1:7">
      <c r="A83" s="24"/>
      <c r="B83" s="3" t="s">
        <v>135</v>
      </c>
      <c r="C83" s="4" t="s">
        <v>105</v>
      </c>
      <c r="D83" s="12"/>
      <c r="E83" s="10"/>
      <c r="F83" s="10"/>
      <c r="G83" s="10"/>
    </row>
    <row r="84" spans="1:7" ht="45">
      <c r="A84" s="15">
        <v>46</v>
      </c>
      <c r="B84" s="6"/>
      <c r="C84" s="7" t="s">
        <v>106</v>
      </c>
      <c r="D84" s="8" t="s">
        <v>8</v>
      </c>
      <c r="E84" s="30">
        <v>100</v>
      </c>
      <c r="F84" s="45"/>
      <c r="G84" s="29">
        <f>ROUND(E84*ROUND(F84,2),2)</f>
        <v>0</v>
      </c>
    </row>
    <row r="85" spans="1:7">
      <c r="A85" s="18"/>
      <c r="B85" s="25" t="s">
        <v>136</v>
      </c>
      <c r="C85" s="26" t="s">
        <v>107</v>
      </c>
      <c r="D85" s="11"/>
      <c r="E85" s="31"/>
      <c r="F85" s="31"/>
      <c r="G85" s="31"/>
    </row>
    <row r="86" spans="1:7">
      <c r="A86" s="24"/>
      <c r="B86" s="3" t="s">
        <v>137</v>
      </c>
      <c r="C86" s="4" t="s">
        <v>108</v>
      </c>
      <c r="D86" s="12"/>
      <c r="E86" s="10"/>
      <c r="F86" s="10"/>
      <c r="G86" s="10"/>
    </row>
    <row r="87" spans="1:7" ht="30">
      <c r="A87" s="15">
        <v>47</v>
      </c>
      <c r="B87" s="6"/>
      <c r="C87" s="7" t="s">
        <v>109</v>
      </c>
      <c r="D87" s="8" t="s">
        <v>8</v>
      </c>
      <c r="E87" s="30">
        <v>6</v>
      </c>
      <c r="F87" s="45"/>
      <c r="G87" s="29">
        <f>ROUND(E87*ROUND(F87,2),2)</f>
        <v>0</v>
      </c>
    </row>
    <row r="88" spans="1:7" ht="15.95" customHeight="1">
      <c r="A88" s="52" t="s">
        <v>46</v>
      </c>
      <c r="B88" s="52"/>
      <c r="C88" s="52"/>
      <c r="D88" s="52"/>
      <c r="E88" s="52"/>
      <c r="F88" s="52"/>
      <c r="G88" s="42">
        <f>SUM(G7:G87)</f>
        <v>0</v>
      </c>
    </row>
    <row r="89" spans="1:7">
      <c r="A89" s="53" t="s">
        <v>39</v>
      </c>
      <c r="B89" s="53"/>
      <c r="C89" s="53"/>
      <c r="D89" s="53"/>
      <c r="E89" s="53"/>
      <c r="F89" s="53"/>
      <c r="G89" s="34">
        <f>ROUND(G88*0.23,2)</f>
        <v>0</v>
      </c>
    </row>
    <row r="90" spans="1:7">
      <c r="A90" s="54" t="s">
        <v>40</v>
      </c>
      <c r="B90" s="54"/>
      <c r="C90" s="54"/>
      <c r="D90" s="54"/>
      <c r="E90" s="54"/>
      <c r="F90" s="54"/>
      <c r="G90" s="27">
        <f>G88+G89</f>
        <v>0</v>
      </c>
    </row>
    <row r="91" spans="1:7">
      <c r="A91" s="2"/>
      <c r="B91" s="2"/>
      <c r="C91" s="2"/>
      <c r="D91" s="2"/>
      <c r="G91" s="2"/>
    </row>
    <row r="92" spans="1:7">
      <c r="A92" s="2"/>
      <c r="B92" s="2"/>
      <c r="C92" s="2"/>
      <c r="D92" s="2"/>
      <c r="G92" s="2"/>
    </row>
    <row r="93" spans="1:7">
      <c r="A93" s="2"/>
      <c r="B93" s="2"/>
      <c r="C93" s="2"/>
      <c r="D93" s="2"/>
      <c r="G93" s="2"/>
    </row>
    <row r="94" spans="1:7">
      <c r="A94" s="2"/>
      <c r="B94" s="2"/>
      <c r="C94" s="2"/>
      <c r="D94" s="2"/>
      <c r="G94" s="2"/>
    </row>
    <row r="95" spans="1:7">
      <c r="E95" s="56" t="s">
        <v>47</v>
      </c>
      <c r="F95" s="57"/>
      <c r="G95" s="57"/>
    </row>
    <row r="96" spans="1:7">
      <c r="E96" s="51" t="s">
        <v>48</v>
      </c>
      <c r="F96" s="51"/>
      <c r="G96" s="51"/>
    </row>
    <row r="98" spans="1:2">
      <c r="A98" s="41" t="s">
        <v>49</v>
      </c>
      <c r="B98" s="40"/>
    </row>
  </sheetData>
  <sheetProtection algorithmName="SHA-512" hashValue="+TO/72EkG110dPZgGck4MaxlkrQwJlkzMiSdlOGt1xEgmYibEtX9vJM9eYDGqgEtteIYLCX4wvIwVwc0FytR1w==" saltValue="1UQ844Hw6jbuduFZQO4Pyw==" spinCount="100000" sheet="1" objects="1" scenarios="1" selectLockedCells="1"/>
  <mergeCells count="8">
    <mergeCell ref="A1:G1"/>
    <mergeCell ref="A3:G3"/>
    <mergeCell ref="E96:G96"/>
    <mergeCell ref="A88:F88"/>
    <mergeCell ref="A89:F89"/>
    <mergeCell ref="A90:F90"/>
    <mergeCell ref="A2:G2"/>
    <mergeCell ref="E95:G95"/>
  </mergeCells>
  <printOptions horizontalCentered="1"/>
  <pageMargins left="0.59055118110236227" right="0.59055118110236227" top="0.59055118110236227" bottom="0.59055118110236227" header="0.39370078740157483" footer="0.31496062992125984"/>
  <pageSetup paperSize="9" scale="81" orientation="portrait" r:id="rId1"/>
  <headerFooter>
    <oddHeader>&amp;RFormularz nr 2.3.1</oddHeader>
  </headerFooter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Kosztorys 2.3.1</vt:lpstr>
      <vt:lpstr>'Kosztorys 2.3.1'!Print_Area</vt:lpstr>
      <vt:lpstr>'Kosztorys 2.3.1'!Print_Titles</vt:lpstr>
      <vt:lpstr>'Kosztorys 2.3.1'!Tytuły_wydruku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2021-09-02T16:01:14Z</cp:lastPrinted>
  <dcterms:created xsi:type="dcterms:W3CDTF">2021-09-02T14:52:14Z</dcterms:created>
  <dcterms:modified xsi:type="dcterms:W3CDTF">2021-09-02T16:06:17Z</dcterms:modified>
</cp:coreProperties>
</file>