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1\15 Przebudowa drogi powiatowej nr 3508W  polegająca na budowie chodnika\"/>
    </mc:Choice>
  </mc:AlternateContent>
  <xr:revisionPtr revIDLastSave="0" documentId="13_ncr:1_{1B1BFBFF-910A-421D-BB7C-19CBDF1F0F4E}" xr6:coauthVersionLast="47" xr6:coauthVersionMax="47" xr10:uidLastSave="{00000000-0000-0000-0000-000000000000}"/>
  <workbookProtection workbookAlgorithmName="SHA-512" workbookHashValue="Nagu6HHeMG5yXSbECFEC4bR2ostrXZ2FFam9p4m3wRTqBmZFyngWMKyIPeH2L5ynAD7ZX5O48UP4c0kws+VfPw==" workbookSaltValue="SUny02wqIHL6cczbyyexWQ==" workbookSpinCount="100000" lockStructure="1"/>
  <bookViews>
    <workbookView xWindow="-120" yWindow="-120" windowWidth="29040" windowHeight="15840" xr2:uid="{00000000-000D-0000-FFFF-FFFF00000000}"/>
  </bookViews>
  <sheets>
    <sheet name="Kosztorys ofertowy" sheetId="2" r:id="rId1"/>
  </sheets>
  <definedNames>
    <definedName name="_xlnm.Print_Area" localSheetId="0">'Kosztorys ofertowy'!$A$1:$G$179</definedName>
    <definedName name="_xlnm.Print_Titles" localSheetId="0">'Kosztorys ofertowy'!$5:$5</definedName>
  </definedNames>
  <calcPr calcId="191029"/>
</workbook>
</file>

<file path=xl/calcChain.xml><?xml version="1.0" encoding="utf-8"?>
<calcChain xmlns="http://schemas.openxmlformats.org/spreadsheetml/2006/main">
  <c r="G167" i="2" l="1"/>
  <c r="G164" i="2"/>
  <c r="G162" i="2"/>
  <c r="G161" i="2"/>
  <c r="G158" i="2"/>
  <c r="G157" i="2"/>
  <c r="G155" i="2"/>
  <c r="G154" i="2"/>
  <c r="G153" i="2"/>
  <c r="G151" i="2"/>
  <c r="G150" i="2"/>
  <c r="G149" i="2"/>
  <c r="G147" i="2"/>
  <c r="G146" i="2"/>
  <c r="G145" i="2"/>
  <c r="G144" i="2"/>
  <c r="G143" i="2"/>
  <c r="G142" i="2"/>
  <c r="G139" i="2"/>
  <c r="G137" i="2"/>
  <c r="G136" i="2"/>
  <c r="G134" i="2"/>
  <c r="G127" i="2"/>
  <c r="G124" i="2"/>
  <c r="G122" i="2"/>
  <c r="G120" i="2"/>
  <c r="G117" i="2"/>
  <c r="G116" i="2"/>
  <c r="G115" i="2"/>
  <c r="G113" i="2"/>
  <c r="G112" i="2"/>
  <c r="G109" i="2"/>
  <c r="G107" i="2"/>
  <c r="G104" i="2"/>
  <c r="G103" i="2"/>
  <c r="G101" i="2"/>
  <c r="G100" i="2"/>
  <c r="G97" i="2"/>
  <c r="G96" i="2"/>
  <c r="G94" i="2"/>
  <c r="G93" i="2"/>
  <c r="G90" i="2"/>
  <c r="G87" i="2"/>
  <c r="G86" i="2"/>
  <c r="G84" i="2"/>
  <c r="G83" i="2"/>
  <c r="G82" i="2"/>
  <c r="G80" i="2"/>
  <c r="G79" i="2"/>
  <c r="G78" i="2"/>
  <c r="G76" i="2"/>
  <c r="G75" i="2"/>
  <c r="G74" i="2"/>
  <c r="G73" i="2"/>
  <c r="G71" i="2"/>
  <c r="G70" i="2"/>
  <c r="G69" i="2"/>
  <c r="G66" i="2"/>
  <c r="G65" i="2"/>
  <c r="G63" i="2"/>
  <c r="G62" i="2"/>
  <c r="G60" i="2"/>
  <c r="G59" i="2"/>
  <c r="G57" i="2"/>
  <c r="G56" i="2"/>
  <c r="G54" i="2"/>
  <c r="G53" i="2"/>
  <c r="G52" i="2"/>
  <c r="G51" i="2"/>
  <c r="G49" i="2"/>
  <c r="G48" i="2"/>
  <c r="G47" i="2"/>
  <c r="G46" i="2"/>
  <c r="G45" i="2"/>
  <c r="G44" i="2"/>
  <c r="G40" i="2"/>
  <c r="G38" i="2"/>
  <c r="G35" i="2"/>
  <c r="G34" i="2"/>
  <c r="G32" i="2"/>
  <c r="G31" i="2"/>
  <c r="G30" i="2"/>
  <c r="G29" i="2"/>
  <c r="G27" i="2"/>
  <c r="G26" i="2"/>
  <c r="G25" i="2"/>
  <c r="G23" i="2"/>
  <c r="G22" i="2"/>
  <c r="G21" i="2"/>
  <c r="G20" i="2"/>
  <c r="G19" i="2"/>
  <c r="G18" i="2"/>
  <c r="G17" i="2"/>
  <c r="G16" i="2"/>
  <c r="G15" i="2"/>
  <c r="G14" i="2"/>
  <c r="G13" i="2"/>
  <c r="G12" i="2"/>
  <c r="G10" i="2"/>
  <c r="G8" i="2"/>
  <c r="G168" i="2" l="1"/>
  <c r="G169" i="2" l="1"/>
  <c r="G170" i="2" s="1"/>
  <c r="G128" i="2"/>
  <c r="G171" i="2" l="1"/>
  <c r="G129" i="2"/>
  <c r="G172" i="2" s="1"/>
  <c r="G130" i="2" l="1"/>
  <c r="G173" i="2"/>
</calcChain>
</file>

<file path=xl/sharedStrings.xml><?xml version="1.0" encoding="utf-8"?>
<sst xmlns="http://schemas.openxmlformats.org/spreadsheetml/2006/main" count="592" uniqueCount="348">
  <si>
    <t/>
  </si>
  <si>
    <t>Numer</t>
  </si>
  <si>
    <t>STWiOR</t>
  </si>
  <si>
    <t>Opis</t>
  </si>
  <si>
    <t>1</t>
  </si>
  <si>
    <t>Rozdział</t>
  </si>
  <si>
    <t>ROBOTY PRZYGOTOWAWCZE</t>
  </si>
  <si>
    <t>D-01.01.01</t>
  </si>
  <si>
    <t>Element</t>
  </si>
  <si>
    <t>1.1</t>
  </si>
  <si>
    <t>Odtworzenie trasy i punktów wysokościowych</t>
  </si>
  <si>
    <t>1.1.1</t>
  </si>
  <si>
    <t>km</t>
  </si>
  <si>
    <t>D-01.02.02</t>
  </si>
  <si>
    <t>1.2</t>
  </si>
  <si>
    <t>Zdjęcie warstwy humusu lub /i darniny/</t>
  </si>
  <si>
    <t>1.2.1</t>
  </si>
  <si>
    <t>m2</t>
  </si>
  <si>
    <t>D-01.02.04</t>
  </si>
  <si>
    <t>1.3</t>
  </si>
  <si>
    <t>Rozbiórki elementów dróg, ogrodzeń i przepustów</t>
  </si>
  <si>
    <t>1.3.1</t>
  </si>
  <si>
    <t>Kalkulacja indywidualna</t>
  </si>
  <si>
    <t>1.3.2</t>
  </si>
  <si>
    <t>m</t>
  </si>
  <si>
    <t>1.3.3</t>
  </si>
  <si>
    <t>1.3.4</t>
  </si>
  <si>
    <t>m3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</si>
  <si>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</si>
  <si>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</si>
  <si>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</si>
  <si>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</si>
  <si>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</si>
  <si>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</si>
  <si>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</si>
  <si>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</si>
  <si>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1.4</t>
  </si>
  <si>
    <t>Rozbiórka istniejącego oznakowania</t>
  </si>
  <si>
    <t>1.4.1</t>
  </si>
  <si>
    <t>szt</t>
  </si>
  <si>
    <t>1.4.2</t>
  </si>
  <si>
    <t>1.4.3</t>
  </si>
  <si>
    <t>D-01.03.04</t>
  </si>
  <si>
    <t>1.5</t>
  </si>
  <si>
    <t>Budowa kanału technologicznego KTu1</t>
  </si>
  <si>
    <t>1.5.1</t>
  </si>
  <si>
    <t>TPSA 40/102/1</t>
  </si>
  <si>
    <t>1.5.2</t>
  </si>
  <si>
    <t>TPSA 39/202/7</t>
  </si>
  <si>
    <t>1.5.3</t>
  </si>
  <si>
    <t>TPSA 39/202/5</t>
  </si>
  <si>
    <t>1.5.4</t>
  </si>
  <si>
    <t>TPSA 39/207/10</t>
  </si>
  <si>
    <t>otwór</t>
  </si>
  <si>
    <t>1.6</t>
  </si>
  <si>
    <t>Budowa studni kablowyk SKR-1</t>
  </si>
  <si>
    <t>1.6.1</t>
  </si>
  <si>
    <t>TPSA 40/301/1</t>
  </si>
  <si>
    <t>1.6.2</t>
  </si>
  <si>
    <t>TPSA 40/322/3</t>
  </si>
  <si>
    <t>2</t>
  </si>
  <si>
    <t>ROBOTY ZIEMNE</t>
  </si>
  <si>
    <t>D-02.01.01</t>
  </si>
  <si>
    <t>2.1</t>
  </si>
  <si>
    <t>Wykonanie wykopów w gruntach I -V kat.</t>
  </si>
  <si>
    <t>2.1.1</t>
  </si>
  <si>
    <t>D-02.03.01</t>
  </si>
  <si>
    <t>2.2</t>
  </si>
  <si>
    <t>Wykonanie nasypów</t>
  </si>
  <si>
    <t>2.2.1</t>
  </si>
  <si>
    <t>Wykonanie nasypów mechanicznie z pozyskaniem i transportem gruntu</t>
  </si>
  <si>
    <t>3</t>
  </si>
  <si>
    <t>ODWODNIENIE KORPUSU DROGOWEGO</t>
  </si>
  <si>
    <t>3.1</t>
  </si>
  <si>
    <t>KANALIZACJA DESZCZOWA</t>
  </si>
  <si>
    <t>3.1.1</t>
  </si>
  <si>
    <t>Roboty ziemne - wykopy</t>
  </si>
  <si>
    <t>3.1.1.1</t>
  </si>
  <si>
    <t>3.1.1.2</t>
  </si>
  <si>
    <t>mb</t>
  </si>
  <si>
    <t>3.1.1.3</t>
  </si>
  <si>
    <t>3.1.1.4</t>
  </si>
  <si>
    <t>D-03.01.01</t>
  </si>
  <si>
    <t>3.1.1.5</t>
  </si>
  <si>
    <t>3.1.1.6</t>
  </si>
  <si>
    <t>D-03.02.01</t>
  </si>
  <si>
    <t>3.1.2</t>
  </si>
  <si>
    <t>Roboty montażowe</t>
  </si>
  <si>
    <t>3.1.2.1</t>
  </si>
  <si>
    <t>3.1.2.2</t>
  </si>
  <si>
    <t>3.1.2.3</t>
  </si>
  <si>
    <t>3.1.2.4</t>
  </si>
  <si>
    <t>3.1.3</t>
  </si>
  <si>
    <t>Studzienki rewizyjne fi 1500mm</t>
  </si>
  <si>
    <t>3.1.3.1</t>
  </si>
  <si>
    <t>3.1.3.2</t>
  </si>
  <si>
    <t>Studnie rewizyjne z kręgów betonowych w gotowym wykopie, Fi·1500·mm, głębokość 3·m</t>
  </si>
  <si>
    <t>3.1.4</t>
  </si>
  <si>
    <t>Studzienki rewizyjne fi 1200mm</t>
  </si>
  <si>
    <t>3.1.4.1</t>
  </si>
  <si>
    <t>3.1.4.2</t>
  </si>
  <si>
    <t>Studnie rewizyjne z kręgów betonowych w gotowym wykopie, Fi·1200·mm, głębokość 3·m, z pierścieniem odciążającym</t>
  </si>
  <si>
    <t>3.1.5</t>
  </si>
  <si>
    <t>Studzienki osadnikowe 1500x1500mm</t>
  </si>
  <si>
    <t>3.1.5.1</t>
  </si>
  <si>
    <t>3.1.5.2</t>
  </si>
  <si>
    <t>Montaż studni osadnikowych z kręgów betonowych 1500 x 1500 w gotowych wykopach o gł. 3m</t>
  </si>
  <si>
    <t>3.1.6</t>
  </si>
  <si>
    <t>Roboty ziemne - zasypy</t>
  </si>
  <si>
    <t>3.1.6.1</t>
  </si>
  <si>
    <t>3.1.6.2</t>
  </si>
  <si>
    <t>D-03.00.00</t>
  </si>
  <si>
    <t>3.2</t>
  </si>
  <si>
    <t>STUDZIENKI WODOŚCIEKOWE</t>
  </si>
  <si>
    <t>3.2.1</t>
  </si>
  <si>
    <t>Roboty ziemne -wykopy pod studzienki</t>
  </si>
  <si>
    <t>3.2.1.1</t>
  </si>
  <si>
    <t>3.2.1.2</t>
  </si>
  <si>
    <t>Wykopy liniowe szerokości 0,8-2,5·m o ścianach pionowych z ręcznym wydobyciem urobku w gruntach suchych, głębokości do 3,0·m, kategoria gruntu III-IV</t>
  </si>
  <si>
    <t>3.2.1.3</t>
  </si>
  <si>
    <t>3.2.2</t>
  </si>
  <si>
    <t>3.2.2.1</t>
  </si>
  <si>
    <t>Podłoża pod kanały i obiekty z materiałów sypkich, grubość 15·cm</t>
  </si>
  <si>
    <t>3.2.2.2</t>
  </si>
  <si>
    <t>3.2.2.3</t>
  </si>
  <si>
    <t>Przebicie otworów w elementach z betonu o powierzchni do 0,05m2, beton żwirowy, grubość do 20cm</t>
  </si>
  <si>
    <t>3.2.2.4</t>
  </si>
  <si>
    <t>Przejście przez ściany komór tulejami stalowymi "PS" przy grubości ściany 20cm, otwór Fi210mm</t>
  </si>
  <si>
    <t>3.2.3</t>
  </si>
  <si>
    <t>Roboty zimne - wykopy pod przykanaliki</t>
  </si>
  <si>
    <t>3.2.3.1</t>
  </si>
  <si>
    <t>3.2.3.2</t>
  </si>
  <si>
    <t>3.2.3.3</t>
  </si>
  <si>
    <t>3.2.4</t>
  </si>
  <si>
    <t>3.2.4.1</t>
  </si>
  <si>
    <t>3.2.4.2</t>
  </si>
  <si>
    <t>3.2.4.3</t>
  </si>
  <si>
    <t>Podłoża i obsypki z kruszyw naturalnych dowiezionych, piasek</t>
  </si>
  <si>
    <t>3.2.5</t>
  </si>
  <si>
    <t>3.2.5.1</t>
  </si>
  <si>
    <t>3.2.5.2</t>
  </si>
  <si>
    <t>3.3</t>
  </si>
  <si>
    <t>Przepusty wraz z umocnieniem - odwodnienie korpusu drogowego</t>
  </si>
  <si>
    <t>3.3.1</t>
  </si>
  <si>
    <t>Ułożenie przepustów fi 600mm</t>
  </si>
  <si>
    <t>3.3.1.1</t>
  </si>
  <si>
    <t>KNR 233/606/1 (1)</t>
  </si>
  <si>
    <t>4</t>
  </si>
  <si>
    <t>PODBUDOWY</t>
  </si>
  <si>
    <t>D-04.04.01</t>
  </si>
  <si>
    <t>4.1</t>
  </si>
  <si>
    <t>Podbudowa z mieszanek niezwiązanych</t>
  </si>
  <si>
    <t>4.1.1</t>
  </si>
  <si>
    <t>4.1.2</t>
  </si>
  <si>
    <t>D-04.05.01</t>
  </si>
  <si>
    <t>4.2</t>
  </si>
  <si>
    <t>Ulepszone podłoże</t>
  </si>
  <si>
    <t>4.2.1</t>
  </si>
  <si>
    <t>4.2.2</t>
  </si>
  <si>
    <t>Podbudowy z gruntu stabilizowanego, cementem 50·kg/m2, warstwa po zagęszczeniu 15·cm</t>
  </si>
  <si>
    <t>5</t>
  </si>
  <si>
    <t>NAWIERZCHNIE</t>
  </si>
  <si>
    <t>D-05.03.05</t>
  </si>
  <si>
    <t>5.1</t>
  </si>
  <si>
    <t>Nawierzchnia z betonu asfaltowego</t>
  </si>
  <si>
    <t>5.1.1</t>
  </si>
  <si>
    <t>5.1.2</t>
  </si>
  <si>
    <t>D-05.03.23</t>
  </si>
  <si>
    <t>5.2</t>
  </si>
  <si>
    <t>Nawierzchnia z kostki brukowej betonowej</t>
  </si>
  <si>
    <t>5.2.1</t>
  </si>
  <si>
    <t>D-05.03.23a</t>
  </si>
  <si>
    <t>5.2.2</t>
  </si>
  <si>
    <t>6</t>
  </si>
  <si>
    <t>ROBOTY WYKOŃCZENIOWE</t>
  </si>
  <si>
    <t>D-06.01.01</t>
  </si>
  <si>
    <t>6.1</t>
  </si>
  <si>
    <t>Umocnienie skarp, rowów i ścieków</t>
  </si>
  <si>
    <t>6.1.1</t>
  </si>
  <si>
    <t>Humusowanie i obsianie skarp, przy grubości warstwy humusu 10·cm</t>
  </si>
  <si>
    <t>D-06.03.01</t>
  </si>
  <si>
    <t>6.2</t>
  </si>
  <si>
    <t>Ścinanie i uzupełnianie poboczy</t>
  </si>
  <si>
    <t>6.2.1</t>
  </si>
  <si>
    <t>Nawierzchnie z kruszywa łamanego, grubość warstwy po uwałowaniu 10·cm</t>
  </si>
  <si>
    <t>7</t>
  </si>
  <si>
    <t>OZNAKOWANIE DRÓG I URZĄDZENIA BEZPIECZEŃSTWA RUCHU</t>
  </si>
  <si>
    <t>D-07.06.02</t>
  </si>
  <si>
    <t>7.1</t>
  </si>
  <si>
    <t>Oznakowanie pionowe</t>
  </si>
  <si>
    <t>7.1.1</t>
  </si>
  <si>
    <t>7.1.2</t>
  </si>
  <si>
    <t>7.2</t>
  </si>
  <si>
    <t>Oznakowanie poziome</t>
  </si>
  <si>
    <t>7.2.1</t>
  </si>
  <si>
    <t>7.2.2</t>
  </si>
  <si>
    <t>7.2.3</t>
  </si>
  <si>
    <t>8</t>
  </si>
  <si>
    <t>ELEMENTY ULIC</t>
  </si>
  <si>
    <t>D-08.01.01</t>
  </si>
  <si>
    <t>8.1</t>
  </si>
  <si>
    <t>Krawężniki betonowe</t>
  </si>
  <si>
    <t>8.1.1</t>
  </si>
  <si>
    <t>D-08.03.01</t>
  </si>
  <si>
    <t>8.2</t>
  </si>
  <si>
    <t>Betonowe obrzeża chodnikowe</t>
  </si>
  <si>
    <t>8.2.1</t>
  </si>
  <si>
    <t>8.3</t>
  </si>
  <si>
    <t>Kostka integracyjna</t>
  </si>
  <si>
    <t>8.3.1</t>
  </si>
  <si>
    <t>D-08.05.01</t>
  </si>
  <si>
    <t>9</t>
  </si>
  <si>
    <t>INNE ROBOTY</t>
  </si>
  <si>
    <t>9.1</t>
  </si>
  <si>
    <t>Pozostałe</t>
  </si>
  <si>
    <t>9.1.1</t>
  </si>
  <si>
    <t>D-10.09.01</t>
  </si>
  <si>
    <t>Rury ochronne (osłonowe), Fi·50 mm, PVC</t>
  </si>
  <si>
    <t>Wartość</t>
  </si>
  <si>
    <t>Roboty pomiarowe przy liniowych robotach ziemnych, trasa dróg w terenie równinnym inwentaryzacja powykonawcza</t>
  </si>
  <si>
    <t>Rozebranie nawierzchni z mieszanek mineralno-bitumicznych jezdnia pod przepusty, mechanicznie, grubość nawierzchni 15·cm z transportem materiału z rozbiórki w obrębie lub poza terenem budowy</t>
  </si>
  <si>
    <t>Rozebranie podbudowy, z kruszywa kamiennego mechanicznie jezdnia pod przepusty, grubość podbudowy 35·cm z transportem materiału z rozbiórki w obrębie lub poza terenem budowy</t>
  </si>
  <si>
    <t>Rozebranie nawierzchni z mieszanek mineralno-bitumicznych na zjazdach, mechanicznie, grubość nawierzchni 10·cm z transportem materiału z rozbiórki w obrębie lub poza terenem budowy</t>
  </si>
  <si>
    <t>Rozebranie podbudowy, z kruszywa kamiennego mechanicznie na zjazdach, grubość podbudowy 36·cm z transportem materiału z rozbiórki w obrębie lub poza terenem budowy</t>
  </si>
  <si>
    <t>Rozebranie podbudowy, z kruszywa kamiennego mechanicznie na chodniku, grubość podbudowy 20·cm z transportem materiału z rozbiórki w obrębie lub poza terenem budowy</t>
  </si>
  <si>
    <t>Wykopy oraz przekopy wykonywane na odkład , głębokość do 3·m, kategoria gruntu III-IV</t>
  </si>
  <si>
    <t>Rozebranie krawężników, betonowych 20x30·cm na podsypce cementowo-piaskowej z transportem materiału z rozbiórki w obrębie lub poza terenem budowy
krawężniki kamienne 20x30cm (zatoki autobusowe) =53,60</t>
  </si>
  <si>
    <t>Wartość netto</t>
  </si>
  <si>
    <t>Wartość podatku Vat 23%</t>
  </si>
  <si>
    <t>Wartość brutto</t>
  </si>
  <si>
    <t>Cena jedn.</t>
  </si>
  <si>
    <t>Grupa</t>
  </si>
  <si>
    <t>Zdjęcie humusu</t>
  </si>
  <si>
    <t>Wykonanie wykopów mechanicznie z transportem urobku na odkład</t>
  </si>
  <si>
    <t>Cięcie nawierzchnia na grubość 8cm</t>
  </si>
  <si>
    <t>Podłoża pod kanały i obiekty z materiałów sypkich, grubość 20˙cm</t>
  </si>
  <si>
    <t>Kanały z rur litych typu PP SN8, kielichowa, łączone na wcisk DN400</t>
  </si>
  <si>
    <t>Studnie rewizyjne fi 1200 oraz wlotowo osadnikowa 1500x1500</t>
  </si>
  <si>
    <t>Podłoża pod kanały i obiekty z materiałów sypkich, grubość 15˙cm</t>
  </si>
  <si>
    <t>Studnie rewizyjne z kręgów betonowych w gotowym wykopie, Fi˙1200˙mm, głębokość 3˙m</t>
  </si>
  <si>
    <t>Umocnienie skarp</t>
  </si>
  <si>
    <t>Humusowanie i obsianie skarp, przy grubości warstwy humusu 10˙cm</t>
  </si>
  <si>
    <t>Pobocze z mieszanki niezwiązanej z kruszywem C 90/3, 0/31.5mm, CBR&gt;60% 10˙cm</t>
  </si>
  <si>
    <t>Korytka odwodnieniowe</t>
  </si>
  <si>
    <t>Umocnienie rowów elementami prefabrykowanymi (korytkami żelbetowymi), osadzenie elementów, na ławie betonowej</t>
  </si>
  <si>
    <t>11.1</t>
  </si>
  <si>
    <t>11.1.1</t>
  </si>
  <si>
    <t>11.2</t>
  </si>
  <si>
    <t>11.2.1</t>
  </si>
  <si>
    <t>11.2.2</t>
  </si>
  <si>
    <t>11.3</t>
  </si>
  <si>
    <t>11.3.1</t>
  </si>
  <si>
    <t>12.1</t>
  </si>
  <si>
    <t>12.1.1</t>
  </si>
  <si>
    <t>12.1.2</t>
  </si>
  <si>
    <t>12.1.3</t>
  </si>
  <si>
    <t>12.1.4</t>
  </si>
  <si>
    <t>12.1.5</t>
  </si>
  <si>
    <t>12.1.6</t>
  </si>
  <si>
    <t>12.2</t>
  </si>
  <si>
    <t>12.2.1</t>
  </si>
  <si>
    <t>12.2.2</t>
  </si>
  <si>
    <t>12.2.3</t>
  </si>
  <si>
    <t>12.3</t>
  </si>
  <si>
    <t>12.3.1</t>
  </si>
  <si>
    <t>12.3.2</t>
  </si>
  <si>
    <t>12.3.3</t>
  </si>
  <si>
    <t>12.4</t>
  </si>
  <si>
    <t>12.4.1</t>
  </si>
  <si>
    <t>12.4.2</t>
  </si>
  <si>
    <t>13.1</t>
  </si>
  <si>
    <t>13.1.1</t>
  </si>
  <si>
    <t>13.1.2</t>
  </si>
  <si>
    <t>13.2</t>
  </si>
  <si>
    <t>13.2.1</t>
  </si>
  <si>
    <t>14.1</t>
  </si>
  <si>
    <t>14.1.1</t>
  </si>
  <si>
    <t>Wykopy liniowe szerokości 0,8-2,5˙m o ścianach pionowych z ręcznym wydobyciem urobku w gruntach suchych, głębokości do 1,5˙m, kategoria gruntu I-II</t>
  </si>
  <si>
    <t>Wykopy liniowe szerokości 0,8-2,5˙m o ścianach pionowych z ręcznym wydobyciem urobku w gruntach suchych, głębokości do 3,0˙m, kategoria gruntu I-II</t>
  </si>
  <si>
    <t>Umocnienie ścian wykopów wraz z rozbiórką palami szalunkowymi stalowymi (wypraskami) w gruntach suchych, szerokość do 1˙m, umocnienie pełne w gruncie kategorii I-IV, głębokość do 3˙m</t>
  </si>
  <si>
    <t>Umocnienie skarp płytami ażurowymi 60x40x10cm, na podsypce cementowo-piaskowej o gr. 5 cm po zagęszczeniu</t>
  </si>
  <si>
    <t>Roboty w zakresie odwodnienia drogi wewnętrznej na działce nr 174 w miejscowości Dąbrówka Podłężna</t>
  </si>
  <si>
    <t>Usuniecie warstwy ziemi urodzajnej (humusu), grubość warstwy do 15˙cm, z przerzutem, humus bez darni</t>
  </si>
  <si>
    <t>Roboty ziemne z transportem urobku wobrębie lub poza terenem budowy, w ziemi uprzednio zmagazynowanej w hałdach,</t>
  </si>
  <si>
    <t xml:space="preserve">Formowanie i zagęszczanie nasypów  wysokość do 3,0˙m, grunt kategorii III-IV, </t>
  </si>
  <si>
    <t>Wykopy oraz przekopy wykonywane na odkład , głębokość do 3˙m, kategoria gruntu I-III</t>
  </si>
  <si>
    <t>D.02.01.01</t>
  </si>
  <si>
    <t>D.03.02.01</t>
  </si>
  <si>
    <t>Zasypanie  i zagęszczenie wykopów fundamentowych podłużnych, punktowych, rowów, wykopów obiektowych -piaskiem zasypowym, grubość w stanie sypkim 30cm</t>
  </si>
  <si>
    <t xml:space="preserve">Roboty ziemne z transportem urobku w obrębie lub poza terenem budowy z ziemi uprzednio zmagazynowanej w hałdach, </t>
  </si>
  <si>
    <t>J.m.</t>
  </si>
  <si>
    <t>Rozebranie umocnień rowu w rejonie zjadów indywidulanych w postaci płyt ażurowych lub narzutu kamiennego z transportem materiału z rozbiórki w obrębie lub poza terenem budowy</t>
  </si>
  <si>
    <t>Usunięcie warstwy ziemi urodzajnej (humus)  z transportem humusu na odkład, grubość warstwy 10·cm</t>
  </si>
  <si>
    <t>Rozebranie obrzeży trawnikowych, obrzeża 8x30·cm na podsypce piaskowej z transportem materiału z rozbiórki w obrębie lub poza terenem budowy</t>
  </si>
  <si>
    <t>Rozebranie ław pod krawężniki, ławy z betonu z transportem materiału z rozbiórki w obrębie lub poza terenem budowy
53,6*0.08=4,29</t>
  </si>
  <si>
    <t>Rozebranie przepustów rurowych, rury betonowe Fi·50·cm z transportem materiału z rozbiórki w obrębie lub poza terenem budowy</t>
  </si>
  <si>
    <t>Rozebranie przepustów rurowych, ścianki czołowe i ławy betonowe z transportem materiału z rozbiórki w obrębie lub poza terenem budowy</t>
  </si>
  <si>
    <t>Analogia - Rozebranie nawierzchni z kostki brukowej betonowej, na podsypce cementowo-piaskowej, mechanicznie, wysokość kostki 8·cm z transportem materiału z rozbiórki w obrębie lub poza terenem budowy</t>
  </si>
  <si>
    <t>Słupki do znaków - rozebranie</t>
  </si>
  <si>
    <t>Zdjęcie znaków lub drogowskazów</t>
  </si>
  <si>
    <t>Frezowanie oznakowania poziomego</t>
  </si>
  <si>
    <t>Budowa kanalizacji kablowej pierwotnej z rur z tworzyw sztucznych w wykopie wykonanym machanicznie w gruncie kategorii III, 1 warstwa i 1 otwór w ciągu kanalizacji, 1 rura w warstwie</t>
  </si>
  <si>
    <t>Ręczne wciąganie rur kanalizacji wtórnej, otwór wolny, rury w zwojach, 3xFi·40·mm</t>
  </si>
  <si>
    <t>Ręczne wciąganie rur kanalizacji wtórnej, otwór wolny, rury w zwojach, 1xFi·40·mm</t>
  </si>
  <si>
    <t>Uszczelnianie otworów kanalizacji pierwotnej, uszczelki pneumatyczne, otwór z 4 rurami/kablami - Uszczelnianie kanałów RO</t>
  </si>
  <si>
    <t>Budowa studni kablowych prefabrykowanych rozdzielczych SKR, typ SKR-1, grunt kategorii I-II</t>
  </si>
  <si>
    <t>Montaż elementów mechanicznej ochrony przed ingerencją osób nieuprawnionych w istniejących studniach kablowych, pokrywa dodatkowa z prętami, rama ciężka lub lekka</t>
  </si>
  <si>
    <t>Wykopy oraz przekopy wykonywane na odkład  głębokość do 3·m, kategoria gruntu III-IV</t>
  </si>
  <si>
    <t>Umocnienie ścian wykopów wraz z rozbiórką w gruntach suchych, szerokość do 1·m, umocnienie pełne w gruncie kategorii I-IV, głębokość do 3·m</t>
  </si>
  <si>
    <t>Umocnienie ścian wykopów wraz z rozbiórkąw gruntach suchych, dodatek za każdy dalszy rozpoczęty 1·m szerokości wykopu, umocnienie pełne w gruncie kategorii I-IV, głębokość do 3·m</t>
  </si>
  <si>
    <t>Podłoża pod kanały i obiekty z materiałów sypkich, grubość 20·cm</t>
  </si>
  <si>
    <t>Kanały z rur typu PP DN400 łączone na wcisk</t>
  </si>
  <si>
    <t>Kanały z rur typu PP DN500 łączone na wcisk</t>
  </si>
  <si>
    <t>Kanały z rur typu PP DN600 łączone na wcisk (PRZEPUSTY POD DROGĄ fi600)</t>
  </si>
  <si>
    <t>Podłoża pod kanały i obiekty z materiałów sypkich, grubość 30·cm</t>
  </si>
  <si>
    <t>Zasypanie i zagęszczenie wykopów fundamentowych podłużnych, punktowych, rowów, wykopów obiektowych -piaskiem zasypowym,  grubość w stanie sypkim 30cm</t>
  </si>
  <si>
    <t xml:space="preserve">Roboty ziemne  z transportem urobku , w ziemi uprzednio zmagazynowanej w hałdach,w obrębie lub poza terenem budowy  grunt kategorii I-III, </t>
  </si>
  <si>
    <t>Umocnienie ścian wykopów wraz z rozbiórką w gruntach suchych, szerokość do 1·m, umocnienie ażurowe w gruncie kategorii III-IV, głębokość do 3·m</t>
  </si>
  <si>
    <t>Studzienki ściekowe uliczne i podwórzowe z wpustem płaskim, Fi·500·mm, z osadnikiem bez syfonu</t>
  </si>
  <si>
    <t>Umocnienie ścian wykopów wraz z rozbiórką  w gruntach suchych, szerokość do 1·m, umocnienie ażurowe w gruncie kategorii III-IV, głębokość do 3·m</t>
  </si>
  <si>
    <t>Kanały z rur typuPVC-U, Fi·200·mm</t>
  </si>
  <si>
    <t>Zasypanie i zagęszczenie wykopów fundamentowych podłużnych, punktowych, rowów, wykopów obiektowych,  grubość w stanie luźnym 30·cm, materiał z wykopu (podbudowy drogi)</t>
  </si>
  <si>
    <t xml:space="preserve">Roboty ziemne z transportem urobku sam. samowył. W obrębie lub poza terenem budowy, w ziemi uprzednio zmagazynowanej w hałdach, , grunt kategorii I-III, </t>
  </si>
  <si>
    <t>Ścianki czołowe żelbetowe</t>
  </si>
  <si>
    <t>Podbudowy z mieszanek niezwiązanych 0/31,5mm, grubość warstwy po zagęszczeniu 20·cm</t>
  </si>
  <si>
    <t>Podbudowy z mieszanek niezwiązanych 0/31,5mm, grubość warstwy po zagęszczeniu 10·cm</t>
  </si>
  <si>
    <t>Podbudowy z gruntu stabilizowanego, cementem 25·kg/m2, warstwa po zagęszczeniu 10·cm</t>
  </si>
  <si>
    <t>Nawierzchnie z betonu asfaltowego AC 16 W, warstwa asfaltowa wiążąca, grubości 5·cm</t>
  </si>
  <si>
    <t>Nawierzchnie z betonu asfaltowego AC11S, warstwa asfaltowa ścieralna, grubości 4·cm</t>
  </si>
  <si>
    <t>Nawierzchnie z kostki brukowej betonowej, grubość 8·cm, na podsypce cementowo-piaskowej, kostka kolorowa</t>
  </si>
  <si>
    <t>Nawierzchnie z kostki brukowej betonowej, grubość 8·cm, na podsypce piaskowej, kostka szara</t>
  </si>
  <si>
    <t>Pionowe znaki drogowe słupki z rur stalowych</t>
  </si>
  <si>
    <t>Pionowe znaki drogowe znaki zakazu, nakazu, ostrzegawcze o pow. pow. 0.3 m2</t>
  </si>
  <si>
    <t>Oznakowanie poziome jezdni farba linie segregacyjne i krawędziowe ciągle, mal. Ręczne</t>
  </si>
  <si>
    <t>Oznakowanie poziome jezdni farba linie na skrzyżowaniach i przejściach dla pieszych malowanie ręczne</t>
  </si>
  <si>
    <t>Słupki prowadzące wraz ze znakami kilometrowymi i hektometrowymi</t>
  </si>
  <si>
    <t>Krawężniki betonowe, wystające 20x30·cm na podsypce cementowo-piaskowej z wykonaniem ławy z oporem - beton klasy C12/15</t>
  </si>
  <si>
    <t>Obrzeża betonowe, 30x8·cm na podsypce cementowo-piaskowej z wypełnieniem spoin zaprawą cementową z wykonaniem ławy z oporem  - beton klasy C8/10</t>
  </si>
  <si>
    <t>Razem wartość netto</t>
  </si>
  <si>
    <t>Razem wartość podatku VAT 23%</t>
  </si>
  <si>
    <t>Razem wartość brutto</t>
  </si>
  <si>
    <t>Ilość</t>
  </si>
  <si>
    <r>
      <rPr>
        <sz val="11"/>
        <rFont val="Calibri"/>
        <family val="2"/>
      </rPr>
      <t>Kalkulacja
indywidualna</t>
    </r>
  </si>
  <si>
    <t>KOSZTORYS OFERTOWY</t>
  </si>
  <si>
    <t>Przebudowa drogi powiatowej nr 3508W Radom – Dąbrówka Podłężna polegająca na budowie chodnika</t>
  </si>
  <si>
    <t>…...............................................</t>
  </si>
  <si>
    <t>podpis i pieczęć Wykonawcy</t>
  </si>
  <si>
    <t>(aktualizacja 05.08.2021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</si>
</sst>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</font>
    <font>
      <sz val="11"/>
      <color rgb="FF008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  <font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0" fillId="0" borderId="0" xfId="1" applyFont="1" applyAlignment="1">
      <alignment horizontal="left" vertical="top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4" fontId="7" fillId="3" borderId="1" xfId="1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0" fillId="0" borderId="0" xfId="0" applyFont="1" applyBorder="1"/>
    <xf numFmtId="4" fontId="8" fillId="3" borderId="2" xfId="0" applyNumberFormat="1" applyFont="1" applyFill="1" applyBorder="1" applyAlignment="1">
      <alignment vertical="center"/>
    </xf>
    <xf numFmtId="4" fontId="7" fillId="0" borderId="1" xfId="1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0" fontId="0" fillId="3" borderId="1" xfId="1" applyFont="1" applyFill="1" applyBorder="1" applyAlignment="1">
      <alignment horizontal="left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vertical="center"/>
    </xf>
    <xf numFmtId="49" fontId="0" fillId="3" borderId="1" xfId="1" applyNumberFormat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1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4" fontId="3" fillId="2" borderId="1" xfId="1" applyNumberFormat="1" applyFont="1" applyFill="1" applyBorder="1" applyAlignment="1" applyProtection="1">
      <alignment horizontal="right" vertical="center"/>
      <protection locked="0"/>
    </xf>
    <xf numFmtId="4" fontId="3" fillId="0" borderId="1" xfId="1" applyNumberFormat="1" applyFont="1" applyBorder="1" applyAlignment="1" applyProtection="1">
      <alignment horizontal="right" vertical="center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4" fillId="3" borderId="5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4" xfId="1" applyFont="1" applyFill="1" applyBorder="1" applyAlignment="1">
      <alignment vertical="center" wrapText="1"/>
    </xf>
    <xf numFmtId="0" fontId="1" fillId="3" borderId="5" xfId="1" applyFont="1" applyFill="1" applyBorder="1" applyAlignment="1">
      <alignment vertical="center" wrapText="1"/>
    </xf>
    <xf numFmtId="0" fontId="1" fillId="3" borderId="3" xfId="1" applyFont="1" applyFill="1" applyBorder="1" applyAlignment="1">
      <alignment vertical="center" wrapText="1"/>
    </xf>
    <xf numFmtId="0" fontId="1" fillId="3" borderId="4" xfId="1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7" fillId="3" borderId="5" xfId="1" applyFont="1" applyFill="1" applyBorder="1" applyAlignment="1">
      <alignment horizontal="right" vertical="center"/>
    </xf>
    <xf numFmtId="0" fontId="7" fillId="3" borderId="3" xfId="1" applyFont="1" applyFill="1" applyBorder="1" applyAlignment="1">
      <alignment horizontal="right" vertical="center"/>
    </xf>
    <xf numFmtId="0" fontId="7" fillId="3" borderId="4" xfId="1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" fillId="3" borderId="5" xfId="1" applyFont="1" applyFill="1" applyBorder="1" applyAlignment="1">
      <alignment vertical="center" wrapText="1"/>
    </xf>
    <xf numFmtId="0" fontId="2" fillId="3" borderId="3" xfId="1" applyFont="1" applyFill="1" applyBorder="1" applyAlignment="1">
      <alignment vertical="center" wrapText="1"/>
    </xf>
    <xf numFmtId="0" fontId="2" fillId="3" borderId="4" xfId="1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9"/>
  <sheetViews>
    <sheetView tabSelected="1" view="pageBreakPreview" zoomScaleNormal="100" zoomScaleSheetLayoutView="100" workbookViewId="0">
      <pane ySplit="5" topLeftCell="A6" activePane="bottomLeft" state="frozen"/>
      <selection pane="bottomLeft" activeCell="F8" sqref="F8"/>
    </sheetView>
  </sheetViews>
  <sheetFormatPr defaultRowHeight="15" x14ac:dyDescent="0.25"/>
  <cols>
    <col min="1" max="1" width="7.7109375" style="7" customWidth="1"/>
    <col min="2" max="2" width="14.7109375" style="14" customWidth="1"/>
    <col min="3" max="3" width="46.7109375" style="7" customWidth="1"/>
    <col min="4" max="4" width="6.7109375" style="14" customWidth="1"/>
    <col min="5" max="5" width="8.7109375" style="15" customWidth="1"/>
    <col min="6" max="6" width="10.7109375" style="16" customWidth="1"/>
    <col min="7" max="7" width="14.7109375" style="7" customWidth="1"/>
    <col min="8" max="16384" width="9.140625" style="7"/>
  </cols>
  <sheetData>
    <row r="1" spans="1:7" ht="15.75" x14ac:dyDescent="0.25">
      <c r="A1" s="49" t="s">
        <v>343</v>
      </c>
      <c r="B1" s="49"/>
      <c r="C1" s="49"/>
      <c r="D1" s="49"/>
      <c r="E1" s="49"/>
      <c r="F1" s="49"/>
      <c r="G1" s="49"/>
    </row>
    <row r="2" spans="1:7" s="38" customFormat="1" x14ac:dyDescent="0.25">
      <c r="A2" s="67" t="s">
        <v>347</v>
      </c>
      <c r="B2" s="67"/>
      <c r="C2" s="67"/>
      <c r="D2" s="67"/>
      <c r="E2" s="67"/>
      <c r="F2" s="67"/>
      <c r="G2" s="67"/>
    </row>
    <row r="3" spans="1:7" x14ac:dyDescent="0.25">
      <c r="A3" s="48" t="s">
        <v>344</v>
      </c>
      <c r="B3" s="48"/>
      <c r="C3" s="48"/>
      <c r="D3" s="48"/>
      <c r="E3" s="48"/>
      <c r="F3" s="48"/>
      <c r="G3" s="48"/>
    </row>
    <row r="4" spans="1:7" x14ac:dyDescent="0.25">
      <c r="A4" s="24"/>
      <c r="B4" s="24"/>
      <c r="C4" s="24"/>
      <c r="D4" s="24"/>
      <c r="E4" s="24"/>
      <c r="F4" s="24"/>
      <c r="G4" s="24"/>
    </row>
    <row r="5" spans="1:7" s="1" customFormat="1" x14ac:dyDescent="0.25">
      <c r="A5" s="22" t="s">
        <v>1</v>
      </c>
      <c r="B5" s="23" t="s">
        <v>2</v>
      </c>
      <c r="C5" s="23" t="s">
        <v>3</v>
      </c>
      <c r="D5" s="23" t="s">
        <v>290</v>
      </c>
      <c r="E5" s="33" t="s">
        <v>341</v>
      </c>
      <c r="F5" s="23" t="s">
        <v>230</v>
      </c>
      <c r="G5" s="23" t="s">
        <v>218</v>
      </c>
    </row>
    <row r="6" spans="1:7" x14ac:dyDescent="0.25">
      <c r="A6" s="25" t="s">
        <v>4</v>
      </c>
      <c r="B6" s="28" t="s">
        <v>5</v>
      </c>
      <c r="C6" s="42" t="s">
        <v>6</v>
      </c>
      <c r="D6" s="43"/>
      <c r="E6" s="43"/>
      <c r="F6" s="43"/>
      <c r="G6" s="44"/>
    </row>
    <row r="7" spans="1:7" x14ac:dyDescent="0.25">
      <c r="A7" s="25" t="s">
        <v>9</v>
      </c>
      <c r="B7" s="27" t="s">
        <v>7</v>
      </c>
      <c r="C7" s="68" t="s">
        <v>10</v>
      </c>
      <c r="D7" s="69"/>
      <c r="E7" s="69"/>
      <c r="F7" s="69"/>
      <c r="G7" s="70"/>
    </row>
    <row r="8" spans="1:7" ht="45" x14ac:dyDescent="0.25">
      <c r="A8" s="4" t="s">
        <v>11</v>
      </c>
      <c r="B8" s="3" t="s">
        <v>7</v>
      </c>
      <c r="C8" s="2" t="s">
        <v>219</v>
      </c>
      <c r="D8" s="3" t="s">
        <v>12</v>
      </c>
      <c r="E8" s="6">
        <v>0.63</v>
      </c>
      <c r="F8" s="35">
        <v>0</v>
      </c>
      <c r="G8" s="5">
        <f>ROUND(E8*ROUND(F8,2),2)</f>
        <v>0</v>
      </c>
    </row>
    <row r="9" spans="1:7" x14ac:dyDescent="0.25">
      <c r="A9" s="25" t="s">
        <v>14</v>
      </c>
      <c r="B9" s="27" t="s">
        <v>13</v>
      </c>
      <c r="C9" s="68" t="s">
        <v>15</v>
      </c>
      <c r="D9" s="69"/>
      <c r="E9" s="69"/>
      <c r="F9" s="69"/>
      <c r="G9" s="70"/>
    </row>
    <row r="10" spans="1:7" ht="45" x14ac:dyDescent="0.25">
      <c r="A10" s="4" t="s">
        <v>16</v>
      </c>
      <c r="B10" s="3" t="s">
        <v>13</v>
      </c>
      <c r="C10" s="2" t="s">
        <v>292</v>
      </c>
      <c r="D10" s="3" t="s">
        <v>17</v>
      </c>
      <c r="E10" s="6">
        <v>1140.9100000000001</v>
      </c>
      <c r="F10" s="35">
        <v>0</v>
      </c>
      <c r="G10" s="5">
        <f>ROUND(E10*ROUND(F10,2),2)</f>
        <v>0</v>
      </c>
    </row>
    <row r="11" spans="1:7" x14ac:dyDescent="0.25">
      <c r="A11" s="25" t="s">
        <v>19</v>
      </c>
      <c r="B11" s="27" t="s">
        <v>18</v>
      </c>
      <c r="C11" s="68" t="s">
        <v>20</v>
      </c>
      <c r="D11" s="69"/>
      <c r="E11" s="69"/>
      <c r="F11" s="69"/>
      <c r="G11" s="70"/>
    </row>
    <row r="12" spans="1:7" ht="60" x14ac:dyDescent="0.25">
      <c r="A12" s="4" t="s">
        <v>21</v>
      </c>
      <c r="B12" s="3" t="s">
        <v>18</v>
      </c>
      <c r="C12" s="2" t="s">
        <v>291</v>
      </c>
      <c r="D12" s="3" t="s">
        <v>17</v>
      </c>
      <c r="E12" s="6">
        <v>24.3</v>
      </c>
      <c r="F12" s="36">
        <v>0</v>
      </c>
      <c r="G12" s="5">
        <f t="shared" ref="G12:G23" si="0">ROUND(E12*ROUND(F12,2),2)</f>
        <v>0</v>
      </c>
    </row>
    <row r="13" spans="1:7" ht="90" x14ac:dyDescent="0.25">
      <c r="A13" s="4" t="s">
        <v>23</v>
      </c>
      <c r="B13" s="3" t="s">
        <v>0</v>
      </c>
      <c r="C13" s="2" t="s">
        <v>226</v>
      </c>
      <c r="D13" s="3" t="s">
        <v>24</v>
      </c>
      <c r="E13" s="6">
        <v>53.6</v>
      </c>
      <c r="F13" s="36">
        <v>0</v>
      </c>
      <c r="G13" s="5">
        <f t="shared" si="0"/>
        <v>0</v>
      </c>
    </row>
    <row r="14" spans="1:7" ht="60" x14ac:dyDescent="0.25">
      <c r="A14" s="4" t="s">
        <v>25</v>
      </c>
      <c r="B14" s="3" t="s">
        <v>0</v>
      </c>
      <c r="C14" s="2" t="s">
        <v>293</v>
      </c>
      <c r="D14" s="3" t="s">
        <v>24</v>
      </c>
      <c r="E14" s="6">
        <v>20</v>
      </c>
      <c r="F14" s="36">
        <v>0</v>
      </c>
      <c r="G14" s="5">
        <f t="shared" si="0"/>
        <v>0</v>
      </c>
    </row>
    <row r="15" spans="1:7" ht="60" x14ac:dyDescent="0.25">
      <c r="A15" s="4" t="s">
        <v>26</v>
      </c>
      <c r="B15" s="3" t="s">
        <v>0</v>
      </c>
      <c r="C15" s="2" t="s">
        <v>294</v>
      </c>
      <c r="D15" s="3" t="s">
        <v>27</v>
      </c>
      <c r="E15" s="6">
        <v>4.29</v>
      </c>
      <c r="F15" s="36">
        <v>0</v>
      </c>
      <c r="G15" s="5">
        <f t="shared" si="0"/>
        <v>0</v>
      </c>
    </row>
    <row r="16" spans="1:7" ht="45" x14ac:dyDescent="0.25">
      <c r="A16" s="4" t="s">
        <v>28</v>
      </c>
      <c r="B16" s="3" t="s">
        <v>0</v>
      </c>
      <c r="C16" s="2" t="s">
        <v>295</v>
      </c>
      <c r="D16" s="3" t="s">
        <v>24</v>
      </c>
      <c r="E16" s="6">
        <v>87.1</v>
      </c>
      <c r="F16" s="36">
        <v>0</v>
      </c>
      <c r="G16" s="5">
        <f t="shared" si="0"/>
        <v>0</v>
      </c>
    </row>
    <row r="17" spans="1:7" ht="45" x14ac:dyDescent="0.25">
      <c r="A17" s="4" t="s">
        <v>29</v>
      </c>
      <c r="B17" s="3" t="s">
        <v>18</v>
      </c>
      <c r="C17" s="2" t="s">
        <v>296</v>
      </c>
      <c r="D17" s="3" t="s">
        <v>27</v>
      </c>
      <c r="E17" s="6">
        <v>1.8</v>
      </c>
      <c r="F17" s="36">
        <v>0</v>
      </c>
      <c r="G17" s="5">
        <f t="shared" si="0"/>
        <v>0</v>
      </c>
    </row>
    <row r="18" spans="1:7" ht="75" x14ac:dyDescent="0.25">
      <c r="A18" s="4" t="s">
        <v>30</v>
      </c>
      <c r="B18" s="3" t="s">
        <v>0</v>
      </c>
      <c r="C18" s="2" t="s">
        <v>220</v>
      </c>
      <c r="D18" s="3" t="s">
        <v>17</v>
      </c>
      <c r="E18" s="6">
        <v>81.900000000000006</v>
      </c>
      <c r="F18" s="35">
        <v>0</v>
      </c>
      <c r="G18" s="5">
        <f t="shared" si="0"/>
        <v>0</v>
      </c>
    </row>
    <row r="19" spans="1:7" ht="60" x14ac:dyDescent="0.25">
      <c r="A19" s="4" t="s">
        <v>31</v>
      </c>
      <c r="B19" s="3" t="s">
        <v>0</v>
      </c>
      <c r="C19" s="2" t="s">
        <v>221</v>
      </c>
      <c r="D19" s="3" t="s">
        <v>17</v>
      </c>
      <c r="E19" s="6">
        <v>81.900000000000006</v>
      </c>
      <c r="F19" s="36">
        <v>0</v>
      </c>
      <c r="G19" s="5">
        <f t="shared" si="0"/>
        <v>0</v>
      </c>
    </row>
    <row r="20" spans="1:7" ht="60" x14ac:dyDescent="0.25">
      <c r="A20" s="4" t="s">
        <v>32</v>
      </c>
      <c r="B20" s="3" t="s">
        <v>0</v>
      </c>
      <c r="C20" s="2" t="s">
        <v>222</v>
      </c>
      <c r="D20" s="3" t="s">
        <v>17</v>
      </c>
      <c r="E20" s="6">
        <v>62</v>
      </c>
      <c r="F20" s="35">
        <v>0</v>
      </c>
      <c r="G20" s="5">
        <f t="shared" si="0"/>
        <v>0</v>
      </c>
    </row>
    <row r="21" spans="1:7" ht="60" x14ac:dyDescent="0.25">
      <c r="A21" s="4" t="s">
        <v>33</v>
      </c>
      <c r="B21" s="3" t="s">
        <v>0</v>
      </c>
      <c r="C21" s="2" t="s">
        <v>223</v>
      </c>
      <c r="D21" s="3" t="s">
        <v>17</v>
      </c>
      <c r="E21" s="6">
        <v>62</v>
      </c>
      <c r="F21" s="36">
        <v>0</v>
      </c>
      <c r="G21" s="5">
        <f t="shared" si="0"/>
        <v>0</v>
      </c>
    </row>
    <row r="22" spans="1:7" ht="75" x14ac:dyDescent="0.25">
      <c r="A22" s="4" t="s">
        <v>34</v>
      </c>
      <c r="B22" s="3" t="s">
        <v>18</v>
      </c>
      <c r="C22" s="2" t="s">
        <v>297</v>
      </c>
      <c r="D22" s="3" t="s">
        <v>17</v>
      </c>
      <c r="E22" s="6">
        <v>39.799999999999997</v>
      </c>
      <c r="F22" s="36">
        <v>0</v>
      </c>
      <c r="G22" s="5">
        <f t="shared" si="0"/>
        <v>0</v>
      </c>
    </row>
    <row r="23" spans="1:7" ht="60" x14ac:dyDescent="0.25">
      <c r="A23" s="4" t="s">
        <v>35</v>
      </c>
      <c r="B23" s="3" t="s">
        <v>0</v>
      </c>
      <c r="C23" s="2" t="s">
        <v>224</v>
      </c>
      <c r="D23" s="3" t="s">
        <v>17</v>
      </c>
      <c r="E23" s="6">
        <v>39.799999999999997</v>
      </c>
      <c r="F23" s="36">
        <v>0</v>
      </c>
      <c r="G23" s="5">
        <f t="shared" si="0"/>
        <v>0</v>
      </c>
    </row>
    <row r="24" spans="1:7" x14ac:dyDescent="0.25">
      <c r="A24" s="25" t="s">
        <v>36</v>
      </c>
      <c r="B24" s="27" t="s">
        <v>18</v>
      </c>
      <c r="C24" s="68" t="s">
        <v>37</v>
      </c>
      <c r="D24" s="69"/>
      <c r="E24" s="69"/>
      <c r="F24" s="69"/>
      <c r="G24" s="70"/>
    </row>
    <row r="25" spans="1:7" x14ac:dyDescent="0.25">
      <c r="A25" s="4" t="s">
        <v>38</v>
      </c>
      <c r="B25" s="3" t="s">
        <v>0</v>
      </c>
      <c r="C25" s="2" t="s">
        <v>298</v>
      </c>
      <c r="D25" s="3" t="s">
        <v>39</v>
      </c>
      <c r="E25" s="6">
        <v>10</v>
      </c>
      <c r="F25" s="36">
        <v>0</v>
      </c>
      <c r="G25" s="5">
        <f t="shared" ref="G25:G27" si="1">ROUND(E25*ROUND(F25,2),2)</f>
        <v>0</v>
      </c>
    </row>
    <row r="26" spans="1:7" x14ac:dyDescent="0.25">
      <c r="A26" s="4" t="s">
        <v>40</v>
      </c>
      <c r="B26" s="3" t="s">
        <v>0</v>
      </c>
      <c r="C26" s="2" t="s">
        <v>299</v>
      </c>
      <c r="D26" s="3" t="s">
        <v>39</v>
      </c>
      <c r="E26" s="6">
        <v>20</v>
      </c>
      <c r="F26" s="36">
        <v>0</v>
      </c>
      <c r="G26" s="5">
        <f t="shared" si="1"/>
        <v>0</v>
      </c>
    </row>
    <row r="27" spans="1:7" x14ac:dyDescent="0.25">
      <c r="A27" s="4" t="s">
        <v>41</v>
      </c>
      <c r="B27" s="3" t="s">
        <v>0</v>
      </c>
      <c r="C27" s="2" t="s">
        <v>300</v>
      </c>
      <c r="D27" s="3" t="s">
        <v>17</v>
      </c>
      <c r="E27" s="6">
        <v>58.4</v>
      </c>
      <c r="F27" s="36">
        <v>0</v>
      </c>
      <c r="G27" s="5">
        <f t="shared" si="1"/>
        <v>0</v>
      </c>
    </row>
    <row r="28" spans="1:7" x14ac:dyDescent="0.25">
      <c r="A28" s="25" t="s">
        <v>43</v>
      </c>
      <c r="B28" s="27" t="s">
        <v>42</v>
      </c>
      <c r="C28" s="68" t="s">
        <v>44</v>
      </c>
      <c r="D28" s="69"/>
      <c r="E28" s="69"/>
      <c r="F28" s="69"/>
      <c r="G28" s="70"/>
    </row>
    <row r="29" spans="1:7" ht="60" x14ac:dyDescent="0.25">
      <c r="A29" s="4" t="s">
        <v>45</v>
      </c>
      <c r="B29" s="3" t="s">
        <v>46</v>
      </c>
      <c r="C29" s="2" t="s">
        <v>301</v>
      </c>
      <c r="D29" s="3" t="s">
        <v>24</v>
      </c>
      <c r="E29" s="6">
        <v>546.30999999999995</v>
      </c>
      <c r="F29" s="36">
        <v>0</v>
      </c>
      <c r="G29" s="5">
        <f t="shared" ref="G29:G32" si="2">ROUND(E29*ROUND(F29,2),2)</f>
        <v>0</v>
      </c>
    </row>
    <row r="30" spans="1:7" ht="30" x14ac:dyDescent="0.25">
      <c r="A30" s="4" t="s">
        <v>47</v>
      </c>
      <c r="B30" s="3" t="s">
        <v>48</v>
      </c>
      <c r="C30" s="2" t="s">
        <v>302</v>
      </c>
      <c r="D30" s="3" t="s">
        <v>24</v>
      </c>
      <c r="E30" s="6">
        <v>546.30999999999995</v>
      </c>
      <c r="F30" s="36">
        <v>0</v>
      </c>
      <c r="G30" s="5">
        <f t="shared" si="2"/>
        <v>0</v>
      </c>
    </row>
    <row r="31" spans="1:7" ht="30" x14ac:dyDescent="0.25">
      <c r="A31" s="4" t="s">
        <v>49</v>
      </c>
      <c r="B31" s="3" t="s">
        <v>50</v>
      </c>
      <c r="C31" s="2" t="s">
        <v>303</v>
      </c>
      <c r="D31" s="3" t="s">
        <v>24</v>
      </c>
      <c r="E31" s="6">
        <v>546.30999999999995</v>
      </c>
      <c r="F31" s="36">
        <v>0</v>
      </c>
      <c r="G31" s="5">
        <f t="shared" si="2"/>
        <v>0</v>
      </c>
    </row>
    <row r="32" spans="1:7" ht="45" x14ac:dyDescent="0.25">
      <c r="A32" s="4" t="s">
        <v>51</v>
      </c>
      <c r="B32" s="3" t="s">
        <v>52</v>
      </c>
      <c r="C32" s="2" t="s">
        <v>304</v>
      </c>
      <c r="D32" s="3" t="s">
        <v>53</v>
      </c>
      <c r="E32" s="6">
        <v>4</v>
      </c>
      <c r="F32" s="36">
        <v>0</v>
      </c>
      <c r="G32" s="5">
        <f t="shared" si="2"/>
        <v>0</v>
      </c>
    </row>
    <row r="33" spans="1:7" x14ac:dyDescent="0.25">
      <c r="A33" s="25" t="s">
        <v>54</v>
      </c>
      <c r="B33" s="27" t="s">
        <v>42</v>
      </c>
      <c r="C33" s="68" t="s">
        <v>55</v>
      </c>
      <c r="D33" s="69"/>
      <c r="E33" s="69"/>
      <c r="F33" s="69"/>
      <c r="G33" s="70"/>
    </row>
    <row r="34" spans="1:7" ht="30" x14ac:dyDescent="0.25">
      <c r="A34" s="4" t="s">
        <v>56</v>
      </c>
      <c r="B34" s="3" t="s">
        <v>57</v>
      </c>
      <c r="C34" s="2" t="s">
        <v>305</v>
      </c>
      <c r="D34" s="3" t="s">
        <v>39</v>
      </c>
      <c r="E34" s="6">
        <v>13</v>
      </c>
      <c r="F34" s="36">
        <v>0</v>
      </c>
      <c r="G34" s="5">
        <f t="shared" ref="G34:G35" si="3">ROUND(E34*ROUND(F34,2),2)</f>
        <v>0</v>
      </c>
    </row>
    <row r="35" spans="1:7" ht="60" x14ac:dyDescent="0.25">
      <c r="A35" s="4" t="s">
        <v>58</v>
      </c>
      <c r="B35" s="3" t="s">
        <v>59</v>
      </c>
      <c r="C35" s="2" t="s">
        <v>306</v>
      </c>
      <c r="D35" s="3" t="s">
        <v>39</v>
      </c>
      <c r="E35" s="6">
        <v>13</v>
      </c>
      <c r="F35" s="36">
        <v>0</v>
      </c>
      <c r="G35" s="5">
        <f t="shared" si="3"/>
        <v>0</v>
      </c>
    </row>
    <row r="36" spans="1:7" x14ac:dyDescent="0.25">
      <c r="A36" s="25" t="s">
        <v>60</v>
      </c>
      <c r="B36" s="28" t="s">
        <v>5</v>
      </c>
      <c r="C36" s="42" t="s">
        <v>61</v>
      </c>
      <c r="D36" s="43"/>
      <c r="E36" s="43"/>
      <c r="F36" s="43"/>
      <c r="G36" s="44"/>
    </row>
    <row r="37" spans="1:7" x14ac:dyDescent="0.25">
      <c r="A37" s="25" t="s">
        <v>63</v>
      </c>
      <c r="B37" s="27" t="s">
        <v>62</v>
      </c>
      <c r="C37" s="68" t="s">
        <v>64</v>
      </c>
      <c r="D37" s="69"/>
      <c r="E37" s="69"/>
      <c r="F37" s="69"/>
      <c r="G37" s="70"/>
    </row>
    <row r="38" spans="1:7" ht="30" x14ac:dyDescent="0.25">
      <c r="A38" s="4" t="s">
        <v>65</v>
      </c>
      <c r="B38" s="3" t="s">
        <v>62</v>
      </c>
      <c r="C38" s="2" t="s">
        <v>233</v>
      </c>
      <c r="D38" s="3" t="s">
        <v>27</v>
      </c>
      <c r="E38" s="6">
        <v>229.13</v>
      </c>
      <c r="F38" s="36">
        <v>0</v>
      </c>
      <c r="G38" s="5">
        <f>ROUND(E38*ROUND(F38,2),2)</f>
        <v>0</v>
      </c>
    </row>
    <row r="39" spans="1:7" x14ac:dyDescent="0.25">
      <c r="A39" s="25" t="s">
        <v>67</v>
      </c>
      <c r="B39" s="27" t="s">
        <v>66</v>
      </c>
      <c r="C39" s="68" t="s">
        <v>68</v>
      </c>
      <c r="D39" s="69"/>
      <c r="E39" s="69"/>
      <c r="F39" s="69"/>
      <c r="G39" s="70"/>
    </row>
    <row r="40" spans="1:7" ht="30" x14ac:dyDescent="0.25">
      <c r="A40" s="4" t="s">
        <v>69</v>
      </c>
      <c r="B40" s="3" t="s">
        <v>66</v>
      </c>
      <c r="C40" s="2" t="s">
        <v>70</v>
      </c>
      <c r="D40" s="3" t="s">
        <v>27</v>
      </c>
      <c r="E40" s="6">
        <v>497.6</v>
      </c>
      <c r="F40" s="36">
        <v>0</v>
      </c>
      <c r="G40" s="5">
        <f>ROUND(E40*ROUND(F40,2),2)</f>
        <v>0</v>
      </c>
    </row>
    <row r="41" spans="1:7" x14ac:dyDescent="0.25">
      <c r="A41" s="25" t="s">
        <v>71</v>
      </c>
      <c r="B41" s="28" t="s">
        <v>5</v>
      </c>
      <c r="C41" s="42" t="s">
        <v>72</v>
      </c>
      <c r="D41" s="43"/>
      <c r="E41" s="43"/>
      <c r="F41" s="43"/>
      <c r="G41" s="44"/>
    </row>
    <row r="42" spans="1:7" x14ac:dyDescent="0.25">
      <c r="A42" s="25" t="s">
        <v>73</v>
      </c>
      <c r="B42" s="26" t="s">
        <v>0</v>
      </c>
      <c r="C42" s="39" t="s">
        <v>74</v>
      </c>
      <c r="D42" s="40"/>
      <c r="E42" s="40"/>
      <c r="F42" s="40"/>
      <c r="G42" s="41"/>
    </row>
    <row r="43" spans="1:7" x14ac:dyDescent="0.25">
      <c r="A43" s="25" t="s">
        <v>75</v>
      </c>
      <c r="B43" s="27" t="s">
        <v>7</v>
      </c>
      <c r="C43" s="68" t="s">
        <v>76</v>
      </c>
      <c r="D43" s="69"/>
      <c r="E43" s="69"/>
      <c r="F43" s="69"/>
      <c r="G43" s="70"/>
    </row>
    <row r="44" spans="1:7" ht="45" x14ac:dyDescent="0.25">
      <c r="A44" s="4" t="s">
        <v>77</v>
      </c>
      <c r="B44" s="3" t="s">
        <v>7</v>
      </c>
      <c r="C44" s="2" t="s">
        <v>219</v>
      </c>
      <c r="D44" s="3" t="s">
        <v>12</v>
      </c>
      <c r="E44" s="6">
        <v>0.63</v>
      </c>
      <c r="F44" s="36">
        <v>0</v>
      </c>
      <c r="G44" s="5">
        <f t="shared" ref="G44:G49" si="4">ROUND(E44*ROUND(F44,2),2)</f>
        <v>0</v>
      </c>
    </row>
    <row r="45" spans="1:7" ht="30" x14ac:dyDescent="0.25">
      <c r="A45" s="4" t="s">
        <v>78</v>
      </c>
      <c r="B45" s="3" t="s">
        <v>22</v>
      </c>
      <c r="C45" s="2" t="s">
        <v>234</v>
      </c>
      <c r="D45" s="3" t="s">
        <v>79</v>
      </c>
      <c r="E45" s="6">
        <v>94.84</v>
      </c>
      <c r="F45" s="36">
        <v>0</v>
      </c>
      <c r="G45" s="5">
        <f t="shared" si="4"/>
        <v>0</v>
      </c>
    </row>
    <row r="46" spans="1:7" ht="60" x14ac:dyDescent="0.25">
      <c r="A46" s="4" t="s">
        <v>80</v>
      </c>
      <c r="B46" s="3" t="s">
        <v>62</v>
      </c>
      <c r="C46" s="2" t="s">
        <v>118</v>
      </c>
      <c r="D46" s="3" t="s">
        <v>27</v>
      </c>
      <c r="E46" s="6">
        <v>86.12</v>
      </c>
      <c r="F46" s="36">
        <v>0</v>
      </c>
      <c r="G46" s="5">
        <f t="shared" si="4"/>
        <v>0</v>
      </c>
    </row>
    <row r="47" spans="1:7" ht="30" x14ac:dyDescent="0.25">
      <c r="A47" s="4" t="s">
        <v>81</v>
      </c>
      <c r="B47" s="3" t="s">
        <v>82</v>
      </c>
      <c r="C47" s="2" t="s">
        <v>307</v>
      </c>
      <c r="D47" s="3" t="s">
        <v>27</v>
      </c>
      <c r="E47" s="6">
        <v>488.1</v>
      </c>
      <c r="F47" s="36">
        <v>0</v>
      </c>
      <c r="G47" s="5">
        <f t="shared" si="4"/>
        <v>0</v>
      </c>
    </row>
    <row r="48" spans="1:7" ht="45" x14ac:dyDescent="0.25">
      <c r="A48" s="4" t="s">
        <v>83</v>
      </c>
      <c r="B48" s="3" t="s">
        <v>62</v>
      </c>
      <c r="C48" s="2" t="s">
        <v>308</v>
      </c>
      <c r="D48" s="3" t="s">
        <v>17</v>
      </c>
      <c r="E48" s="6">
        <v>1619.19</v>
      </c>
      <c r="F48" s="36">
        <v>0</v>
      </c>
      <c r="G48" s="5">
        <f t="shared" si="4"/>
        <v>0</v>
      </c>
    </row>
    <row r="49" spans="1:7" ht="60" x14ac:dyDescent="0.25">
      <c r="A49" s="4" t="s">
        <v>84</v>
      </c>
      <c r="B49" s="3" t="s">
        <v>82</v>
      </c>
      <c r="C49" s="2" t="s">
        <v>309</v>
      </c>
      <c r="D49" s="3" t="s">
        <v>17</v>
      </c>
      <c r="E49" s="6">
        <v>98.09</v>
      </c>
      <c r="F49" s="36">
        <v>0</v>
      </c>
      <c r="G49" s="5">
        <f t="shared" si="4"/>
        <v>0</v>
      </c>
    </row>
    <row r="50" spans="1:7" x14ac:dyDescent="0.25">
      <c r="A50" s="25" t="s">
        <v>86</v>
      </c>
      <c r="B50" s="27" t="s">
        <v>85</v>
      </c>
      <c r="C50" s="68" t="s">
        <v>87</v>
      </c>
      <c r="D50" s="69"/>
      <c r="E50" s="69"/>
      <c r="F50" s="69"/>
      <c r="G50" s="70"/>
    </row>
    <row r="51" spans="1:7" ht="30" x14ac:dyDescent="0.25">
      <c r="A51" s="4" t="s">
        <v>88</v>
      </c>
      <c r="B51" s="3" t="s">
        <v>85</v>
      </c>
      <c r="C51" s="2" t="s">
        <v>310</v>
      </c>
      <c r="D51" s="3" t="s">
        <v>27</v>
      </c>
      <c r="E51" s="6">
        <v>73.56</v>
      </c>
      <c r="F51" s="36">
        <v>0</v>
      </c>
      <c r="G51" s="5">
        <f t="shared" ref="G51:G54" si="5">ROUND(E51*ROUND(F51,2),2)</f>
        <v>0</v>
      </c>
    </row>
    <row r="52" spans="1:7" x14ac:dyDescent="0.25">
      <c r="A52" s="4" t="s">
        <v>89</v>
      </c>
      <c r="B52" s="3" t="s">
        <v>85</v>
      </c>
      <c r="C52" s="2" t="s">
        <v>311</v>
      </c>
      <c r="D52" s="3" t="s">
        <v>24</v>
      </c>
      <c r="E52" s="6">
        <v>547.86</v>
      </c>
      <c r="F52" s="36">
        <v>0</v>
      </c>
      <c r="G52" s="5">
        <f t="shared" si="5"/>
        <v>0</v>
      </c>
    </row>
    <row r="53" spans="1:7" x14ac:dyDescent="0.25">
      <c r="A53" s="4" t="s">
        <v>90</v>
      </c>
      <c r="B53" s="3" t="s">
        <v>85</v>
      </c>
      <c r="C53" s="2" t="s">
        <v>312</v>
      </c>
      <c r="D53" s="3" t="s">
        <v>24</v>
      </c>
      <c r="E53" s="6">
        <v>18.88</v>
      </c>
      <c r="F53" s="36">
        <v>0</v>
      </c>
      <c r="G53" s="5">
        <f t="shared" si="5"/>
        <v>0</v>
      </c>
    </row>
    <row r="54" spans="1:7" ht="30" x14ac:dyDescent="0.25">
      <c r="A54" s="4" t="s">
        <v>91</v>
      </c>
      <c r="B54" s="3" t="s">
        <v>85</v>
      </c>
      <c r="C54" s="2" t="s">
        <v>313</v>
      </c>
      <c r="D54" s="3" t="s">
        <v>24</v>
      </c>
      <c r="E54" s="6">
        <v>73.63</v>
      </c>
      <c r="F54" s="36">
        <v>0</v>
      </c>
      <c r="G54" s="5">
        <f t="shared" si="5"/>
        <v>0</v>
      </c>
    </row>
    <row r="55" spans="1:7" x14ac:dyDescent="0.25">
      <c r="A55" s="25" t="s">
        <v>92</v>
      </c>
      <c r="B55" s="27" t="s">
        <v>85</v>
      </c>
      <c r="C55" s="68" t="s">
        <v>93</v>
      </c>
      <c r="D55" s="69"/>
      <c r="E55" s="69"/>
      <c r="F55" s="69"/>
      <c r="G55" s="70"/>
    </row>
    <row r="56" spans="1:7" ht="30" x14ac:dyDescent="0.25">
      <c r="A56" s="4" t="s">
        <v>94</v>
      </c>
      <c r="B56" s="3" t="s">
        <v>85</v>
      </c>
      <c r="C56" s="2" t="s">
        <v>122</v>
      </c>
      <c r="D56" s="3" t="s">
        <v>27</v>
      </c>
      <c r="E56" s="6">
        <v>1.29</v>
      </c>
      <c r="F56" s="36">
        <v>0</v>
      </c>
      <c r="G56" s="5">
        <f t="shared" ref="G56:G57" si="6">ROUND(E56*ROUND(F56,2),2)</f>
        <v>0</v>
      </c>
    </row>
    <row r="57" spans="1:7" ht="30" x14ac:dyDescent="0.25">
      <c r="A57" s="4" t="s">
        <v>95</v>
      </c>
      <c r="B57" s="3" t="s">
        <v>85</v>
      </c>
      <c r="C57" s="2" t="s">
        <v>96</v>
      </c>
      <c r="D57" s="3" t="s">
        <v>39</v>
      </c>
      <c r="E57" s="6">
        <v>3</v>
      </c>
      <c r="F57" s="35">
        <v>0</v>
      </c>
      <c r="G57" s="5">
        <f t="shared" si="6"/>
        <v>0</v>
      </c>
    </row>
    <row r="58" spans="1:7" x14ac:dyDescent="0.25">
      <c r="A58" s="25" t="s">
        <v>97</v>
      </c>
      <c r="B58" s="27" t="s">
        <v>85</v>
      </c>
      <c r="C58" s="68" t="s">
        <v>98</v>
      </c>
      <c r="D58" s="69"/>
      <c r="E58" s="69"/>
      <c r="F58" s="69"/>
      <c r="G58" s="70"/>
    </row>
    <row r="59" spans="1:7" ht="30" x14ac:dyDescent="0.25">
      <c r="A59" s="4" t="s">
        <v>99</v>
      </c>
      <c r="B59" s="3" t="s">
        <v>85</v>
      </c>
      <c r="C59" s="2" t="s">
        <v>314</v>
      </c>
      <c r="D59" s="3" t="s">
        <v>27</v>
      </c>
      <c r="E59" s="6">
        <v>6</v>
      </c>
      <c r="F59" s="36">
        <v>0</v>
      </c>
      <c r="G59" s="5">
        <f t="shared" ref="G59:G60" si="7">ROUND(E59*ROUND(F59,2),2)</f>
        <v>0</v>
      </c>
    </row>
    <row r="60" spans="1:7" ht="45" x14ac:dyDescent="0.25">
      <c r="A60" s="4" t="s">
        <v>100</v>
      </c>
      <c r="B60" s="3" t="s">
        <v>85</v>
      </c>
      <c r="C60" s="2" t="s">
        <v>101</v>
      </c>
      <c r="D60" s="3" t="s">
        <v>39</v>
      </c>
      <c r="E60" s="6">
        <v>20</v>
      </c>
      <c r="F60" s="35">
        <v>0</v>
      </c>
      <c r="G60" s="5">
        <f t="shared" si="7"/>
        <v>0</v>
      </c>
    </row>
    <row r="61" spans="1:7" x14ac:dyDescent="0.25">
      <c r="A61" s="25" t="s">
        <v>102</v>
      </c>
      <c r="B61" s="27" t="s">
        <v>85</v>
      </c>
      <c r="C61" s="68" t="s">
        <v>103</v>
      </c>
      <c r="D61" s="69"/>
      <c r="E61" s="69"/>
      <c r="F61" s="69"/>
      <c r="G61" s="70"/>
    </row>
    <row r="62" spans="1:7" ht="30" x14ac:dyDescent="0.25">
      <c r="A62" s="4" t="s">
        <v>104</v>
      </c>
      <c r="B62" s="3" t="s">
        <v>85</v>
      </c>
      <c r="C62" s="2" t="s">
        <v>122</v>
      </c>
      <c r="D62" s="3" t="s">
        <v>27</v>
      </c>
      <c r="E62" s="6">
        <v>1.26</v>
      </c>
      <c r="F62" s="36">
        <v>0</v>
      </c>
      <c r="G62" s="5">
        <f t="shared" ref="G62:G63" si="8">ROUND(E62*ROUND(F62,2),2)</f>
        <v>0</v>
      </c>
    </row>
    <row r="63" spans="1:7" ht="45" x14ac:dyDescent="0.25">
      <c r="A63" s="4" t="s">
        <v>105</v>
      </c>
      <c r="B63" s="3" t="s">
        <v>85</v>
      </c>
      <c r="C63" s="2" t="s">
        <v>106</v>
      </c>
      <c r="D63" s="3" t="s">
        <v>39</v>
      </c>
      <c r="E63" s="6">
        <v>3</v>
      </c>
      <c r="F63" s="36">
        <v>0</v>
      </c>
      <c r="G63" s="5">
        <f t="shared" si="8"/>
        <v>0</v>
      </c>
    </row>
    <row r="64" spans="1:7" x14ac:dyDescent="0.25">
      <c r="A64" s="25" t="s">
        <v>107</v>
      </c>
      <c r="B64" s="27" t="s">
        <v>66</v>
      </c>
      <c r="C64" s="68" t="s">
        <v>108</v>
      </c>
      <c r="D64" s="69"/>
      <c r="E64" s="69"/>
      <c r="F64" s="69"/>
      <c r="G64" s="70"/>
    </row>
    <row r="65" spans="1:7" ht="60" x14ac:dyDescent="0.25">
      <c r="A65" s="4" t="s">
        <v>109</v>
      </c>
      <c r="B65" s="3" t="s">
        <v>66</v>
      </c>
      <c r="C65" s="2" t="s">
        <v>315</v>
      </c>
      <c r="D65" s="3" t="s">
        <v>27</v>
      </c>
      <c r="E65" s="6">
        <v>84.99</v>
      </c>
      <c r="F65" s="36">
        <v>0</v>
      </c>
      <c r="G65" s="5">
        <f t="shared" ref="G65:G66" si="9">ROUND(E65*ROUND(F65,2),2)</f>
        <v>0</v>
      </c>
    </row>
    <row r="66" spans="1:7" ht="45" x14ac:dyDescent="0.25">
      <c r="A66" s="4" t="s">
        <v>110</v>
      </c>
      <c r="B66" s="3" t="s">
        <v>66</v>
      </c>
      <c r="C66" s="2" t="s">
        <v>316</v>
      </c>
      <c r="D66" s="3" t="s">
        <v>27</v>
      </c>
      <c r="E66" s="6">
        <v>489.24</v>
      </c>
      <c r="F66" s="36">
        <v>0</v>
      </c>
      <c r="G66" s="5">
        <f t="shared" si="9"/>
        <v>0</v>
      </c>
    </row>
    <row r="67" spans="1:7" x14ac:dyDescent="0.25">
      <c r="A67" s="25" t="s">
        <v>112</v>
      </c>
      <c r="B67" s="26" t="s">
        <v>111</v>
      </c>
      <c r="C67" s="39" t="s">
        <v>113</v>
      </c>
      <c r="D67" s="40"/>
      <c r="E67" s="40"/>
      <c r="F67" s="40"/>
      <c r="G67" s="41"/>
    </row>
    <row r="68" spans="1:7" x14ac:dyDescent="0.25">
      <c r="A68" s="25" t="s">
        <v>114</v>
      </c>
      <c r="B68" s="27" t="s">
        <v>62</v>
      </c>
      <c r="C68" s="68" t="s">
        <v>115</v>
      </c>
      <c r="D68" s="69"/>
      <c r="E68" s="69"/>
      <c r="F68" s="69"/>
      <c r="G68" s="70"/>
    </row>
    <row r="69" spans="1:7" ht="30" x14ac:dyDescent="0.25">
      <c r="A69" s="4" t="s">
        <v>116</v>
      </c>
      <c r="B69" s="3" t="s">
        <v>62</v>
      </c>
      <c r="C69" s="2" t="s">
        <v>225</v>
      </c>
      <c r="D69" s="3" t="s">
        <v>27</v>
      </c>
      <c r="E69" s="6">
        <v>10.97</v>
      </c>
      <c r="F69" s="36">
        <v>0</v>
      </c>
      <c r="G69" s="5">
        <f t="shared" ref="G69:G71" si="10">ROUND(E69*ROUND(F69,2),2)</f>
        <v>0</v>
      </c>
    </row>
    <row r="70" spans="1:7" ht="60" x14ac:dyDescent="0.25">
      <c r="A70" s="4" t="s">
        <v>117</v>
      </c>
      <c r="B70" s="3" t="s">
        <v>62</v>
      </c>
      <c r="C70" s="2" t="s">
        <v>118</v>
      </c>
      <c r="D70" s="3" t="s">
        <v>27</v>
      </c>
      <c r="E70" s="6">
        <v>1.94</v>
      </c>
      <c r="F70" s="36">
        <v>0</v>
      </c>
      <c r="G70" s="5">
        <f t="shared" si="10"/>
        <v>0</v>
      </c>
    </row>
    <row r="71" spans="1:7" ht="60" x14ac:dyDescent="0.25">
      <c r="A71" s="4" t="s">
        <v>119</v>
      </c>
      <c r="B71" s="3" t="s">
        <v>62</v>
      </c>
      <c r="C71" s="2" t="s">
        <v>317</v>
      </c>
      <c r="D71" s="3" t="s">
        <v>17</v>
      </c>
      <c r="E71" s="6">
        <v>12.9</v>
      </c>
      <c r="F71" s="36">
        <v>0</v>
      </c>
      <c r="G71" s="5">
        <f t="shared" si="10"/>
        <v>0</v>
      </c>
    </row>
    <row r="72" spans="1:7" x14ac:dyDescent="0.25">
      <c r="A72" s="25" t="s">
        <v>120</v>
      </c>
      <c r="B72" s="27" t="s">
        <v>85</v>
      </c>
      <c r="C72" s="68" t="s">
        <v>87</v>
      </c>
      <c r="D72" s="69"/>
      <c r="E72" s="69"/>
      <c r="F72" s="69"/>
      <c r="G72" s="70"/>
    </row>
    <row r="73" spans="1:7" ht="30" x14ac:dyDescent="0.25">
      <c r="A73" s="4" t="s">
        <v>121</v>
      </c>
      <c r="B73" s="3" t="s">
        <v>85</v>
      </c>
      <c r="C73" s="2" t="s">
        <v>122</v>
      </c>
      <c r="D73" s="3" t="s">
        <v>27</v>
      </c>
      <c r="E73" s="6">
        <v>1.95</v>
      </c>
      <c r="F73" s="36">
        <v>0</v>
      </c>
      <c r="G73" s="5">
        <f t="shared" ref="G73:G76" si="11">ROUND(E73*ROUND(F73,2),2)</f>
        <v>0</v>
      </c>
    </row>
    <row r="74" spans="1:7" ht="45" x14ac:dyDescent="0.25">
      <c r="A74" s="4" t="s">
        <v>123</v>
      </c>
      <c r="B74" s="3" t="s">
        <v>85</v>
      </c>
      <c r="C74" s="2" t="s">
        <v>318</v>
      </c>
      <c r="D74" s="3" t="s">
        <v>39</v>
      </c>
      <c r="E74" s="6">
        <v>13</v>
      </c>
      <c r="F74" s="36">
        <v>0</v>
      </c>
      <c r="G74" s="5">
        <f t="shared" si="11"/>
        <v>0</v>
      </c>
    </row>
    <row r="75" spans="1:7" ht="45" x14ac:dyDescent="0.25">
      <c r="A75" s="4" t="s">
        <v>124</v>
      </c>
      <c r="B75" s="3" t="s">
        <v>85</v>
      </c>
      <c r="C75" s="2" t="s">
        <v>125</v>
      </c>
      <c r="D75" s="3" t="s">
        <v>39</v>
      </c>
      <c r="E75" s="6">
        <v>13</v>
      </c>
      <c r="F75" s="36">
        <v>0</v>
      </c>
      <c r="G75" s="5">
        <f t="shared" si="11"/>
        <v>0</v>
      </c>
    </row>
    <row r="76" spans="1:7" ht="30" x14ac:dyDescent="0.25">
      <c r="A76" s="4" t="s">
        <v>126</v>
      </c>
      <c r="B76" s="3" t="s">
        <v>85</v>
      </c>
      <c r="C76" s="2" t="s">
        <v>127</v>
      </c>
      <c r="D76" s="3" t="s">
        <v>39</v>
      </c>
      <c r="E76" s="6">
        <v>13</v>
      </c>
      <c r="F76" s="36">
        <v>0</v>
      </c>
      <c r="G76" s="5">
        <f t="shared" si="11"/>
        <v>0</v>
      </c>
    </row>
    <row r="77" spans="1:7" x14ac:dyDescent="0.25">
      <c r="A77" s="25" t="s">
        <v>128</v>
      </c>
      <c r="B77" s="27" t="s">
        <v>62</v>
      </c>
      <c r="C77" s="68" t="s">
        <v>129</v>
      </c>
      <c r="D77" s="69"/>
      <c r="E77" s="69"/>
      <c r="F77" s="69"/>
      <c r="G77" s="70"/>
    </row>
    <row r="78" spans="1:7" ht="30" x14ac:dyDescent="0.25">
      <c r="A78" s="4" t="s">
        <v>130</v>
      </c>
      <c r="B78" s="3" t="s">
        <v>62</v>
      </c>
      <c r="C78" s="2" t="s">
        <v>307</v>
      </c>
      <c r="D78" s="3" t="s">
        <v>27</v>
      </c>
      <c r="E78" s="6">
        <v>1.76</v>
      </c>
      <c r="F78" s="36">
        <v>0</v>
      </c>
      <c r="G78" s="5">
        <f t="shared" ref="G78:G80" si="12">ROUND(E78*ROUND(F78,2),2)</f>
        <v>0</v>
      </c>
    </row>
    <row r="79" spans="1:7" ht="60" x14ac:dyDescent="0.25">
      <c r="A79" s="4" t="s">
        <v>131</v>
      </c>
      <c r="B79" s="3" t="s">
        <v>62</v>
      </c>
      <c r="C79" s="2" t="s">
        <v>118</v>
      </c>
      <c r="D79" s="3" t="s">
        <v>27</v>
      </c>
      <c r="E79" s="6">
        <v>0.31</v>
      </c>
      <c r="F79" s="36">
        <v>0</v>
      </c>
      <c r="G79" s="5">
        <f t="shared" si="12"/>
        <v>0</v>
      </c>
    </row>
    <row r="80" spans="1:7" ht="60" x14ac:dyDescent="0.25">
      <c r="A80" s="4" t="s">
        <v>132</v>
      </c>
      <c r="B80" s="3" t="s">
        <v>62</v>
      </c>
      <c r="C80" s="2" t="s">
        <v>319</v>
      </c>
      <c r="D80" s="3" t="s">
        <v>17</v>
      </c>
      <c r="E80" s="6">
        <v>6.89</v>
      </c>
      <c r="F80" s="36">
        <v>0</v>
      </c>
      <c r="G80" s="5">
        <f t="shared" si="12"/>
        <v>0</v>
      </c>
    </row>
    <row r="81" spans="1:7" x14ac:dyDescent="0.25">
      <c r="A81" s="25" t="s">
        <v>133</v>
      </c>
      <c r="B81" s="27" t="s">
        <v>85</v>
      </c>
      <c r="C81" s="68" t="s">
        <v>87</v>
      </c>
      <c r="D81" s="69"/>
      <c r="E81" s="69"/>
      <c r="F81" s="69"/>
      <c r="G81" s="70"/>
    </row>
    <row r="82" spans="1:7" ht="30" x14ac:dyDescent="0.25">
      <c r="A82" s="4" t="s">
        <v>134</v>
      </c>
      <c r="B82" s="3" t="s">
        <v>85</v>
      </c>
      <c r="C82" s="2" t="s">
        <v>122</v>
      </c>
      <c r="D82" s="3" t="s">
        <v>27</v>
      </c>
      <c r="E82" s="6">
        <v>2.11</v>
      </c>
      <c r="F82" s="36">
        <v>0</v>
      </c>
      <c r="G82" s="5">
        <f t="shared" ref="G82:G84" si="13">ROUND(E82*ROUND(F82,2),2)</f>
        <v>0</v>
      </c>
    </row>
    <row r="83" spans="1:7" x14ac:dyDescent="0.25">
      <c r="A83" s="4" t="s">
        <v>135</v>
      </c>
      <c r="B83" s="3" t="s">
        <v>85</v>
      </c>
      <c r="C83" s="2" t="s">
        <v>320</v>
      </c>
      <c r="D83" s="3" t="s">
        <v>24</v>
      </c>
      <c r="E83" s="6">
        <v>35</v>
      </c>
      <c r="F83" s="36">
        <v>0</v>
      </c>
      <c r="G83" s="5">
        <f t="shared" si="13"/>
        <v>0</v>
      </c>
    </row>
    <row r="84" spans="1:7" ht="30" x14ac:dyDescent="0.25">
      <c r="A84" s="4" t="s">
        <v>136</v>
      </c>
      <c r="B84" s="3" t="s">
        <v>85</v>
      </c>
      <c r="C84" s="2" t="s">
        <v>137</v>
      </c>
      <c r="D84" s="3" t="s">
        <v>27</v>
      </c>
      <c r="E84" s="6">
        <v>2.11</v>
      </c>
      <c r="F84" s="36">
        <v>0</v>
      </c>
      <c r="G84" s="5">
        <f t="shared" si="13"/>
        <v>0</v>
      </c>
    </row>
    <row r="85" spans="1:7" x14ac:dyDescent="0.25">
      <c r="A85" s="25" t="s">
        <v>138</v>
      </c>
      <c r="B85" s="27" t="s">
        <v>66</v>
      </c>
      <c r="C85" s="68" t="s">
        <v>108</v>
      </c>
      <c r="D85" s="69"/>
      <c r="E85" s="69"/>
      <c r="F85" s="69"/>
      <c r="G85" s="70"/>
    </row>
    <row r="86" spans="1:7" ht="75" x14ac:dyDescent="0.25">
      <c r="A86" s="4" t="s">
        <v>139</v>
      </c>
      <c r="B86" s="3" t="s">
        <v>66</v>
      </c>
      <c r="C86" s="2" t="s">
        <v>321</v>
      </c>
      <c r="D86" s="3" t="s">
        <v>27</v>
      </c>
      <c r="E86" s="6">
        <v>5.79</v>
      </c>
      <c r="F86" s="36">
        <v>0</v>
      </c>
      <c r="G86" s="5">
        <f t="shared" ref="G86:G87" si="14">ROUND(E86*ROUND(F86,2),2)</f>
        <v>0</v>
      </c>
    </row>
    <row r="87" spans="1:7" ht="60" x14ac:dyDescent="0.25">
      <c r="A87" s="4" t="s">
        <v>140</v>
      </c>
      <c r="B87" s="3" t="s">
        <v>66</v>
      </c>
      <c r="C87" s="2" t="s">
        <v>322</v>
      </c>
      <c r="D87" s="3" t="s">
        <v>27</v>
      </c>
      <c r="E87" s="6">
        <v>9.17</v>
      </c>
      <c r="F87" s="36">
        <v>0</v>
      </c>
      <c r="G87" s="5">
        <f t="shared" si="14"/>
        <v>0</v>
      </c>
    </row>
    <row r="88" spans="1:7" x14ac:dyDescent="0.25">
      <c r="A88" s="25" t="s">
        <v>141</v>
      </c>
      <c r="B88" s="26" t="s">
        <v>0</v>
      </c>
      <c r="C88" s="39" t="s">
        <v>142</v>
      </c>
      <c r="D88" s="40"/>
      <c r="E88" s="40"/>
      <c r="F88" s="40"/>
      <c r="G88" s="41"/>
    </row>
    <row r="89" spans="1:7" x14ac:dyDescent="0.25">
      <c r="A89" s="25" t="s">
        <v>143</v>
      </c>
      <c r="B89" s="27" t="s">
        <v>0</v>
      </c>
      <c r="C89" s="68" t="s">
        <v>144</v>
      </c>
      <c r="D89" s="69"/>
      <c r="E89" s="69"/>
      <c r="F89" s="69"/>
      <c r="G89" s="70"/>
    </row>
    <row r="90" spans="1:7" ht="30" x14ac:dyDescent="0.25">
      <c r="A90" s="4" t="s">
        <v>145</v>
      </c>
      <c r="B90" s="3" t="s">
        <v>146</v>
      </c>
      <c r="C90" s="2" t="s">
        <v>323</v>
      </c>
      <c r="D90" s="3" t="s">
        <v>27</v>
      </c>
      <c r="E90" s="6">
        <v>6.72</v>
      </c>
      <c r="F90" s="36">
        <v>0</v>
      </c>
      <c r="G90" s="5">
        <f>ROUND(E90*ROUND(F90,2),2)</f>
        <v>0</v>
      </c>
    </row>
    <row r="91" spans="1:7" x14ac:dyDescent="0.25">
      <c r="A91" s="25" t="s">
        <v>147</v>
      </c>
      <c r="B91" s="28" t="s">
        <v>5</v>
      </c>
      <c r="C91" s="42" t="s">
        <v>148</v>
      </c>
      <c r="D91" s="43"/>
      <c r="E91" s="43"/>
      <c r="F91" s="43"/>
      <c r="G91" s="44"/>
    </row>
    <row r="92" spans="1:7" x14ac:dyDescent="0.25">
      <c r="A92" s="25" t="s">
        <v>150</v>
      </c>
      <c r="B92" s="27" t="s">
        <v>149</v>
      </c>
      <c r="C92" s="68" t="s">
        <v>151</v>
      </c>
      <c r="D92" s="69"/>
      <c r="E92" s="69"/>
      <c r="F92" s="69"/>
      <c r="G92" s="70"/>
    </row>
    <row r="93" spans="1:7" ht="45" x14ac:dyDescent="0.25">
      <c r="A93" s="4" t="s">
        <v>152</v>
      </c>
      <c r="B93" s="3" t="s">
        <v>149</v>
      </c>
      <c r="C93" s="2" t="s">
        <v>324</v>
      </c>
      <c r="D93" s="3" t="s">
        <v>17</v>
      </c>
      <c r="E93" s="6">
        <v>71.2</v>
      </c>
      <c r="F93" s="36">
        <v>0</v>
      </c>
      <c r="G93" s="5">
        <f t="shared" ref="G93:G94" si="15">ROUND(E93*ROUND(F93,2),2)</f>
        <v>0</v>
      </c>
    </row>
    <row r="94" spans="1:7" ht="45" x14ac:dyDescent="0.25">
      <c r="A94" s="4" t="s">
        <v>153</v>
      </c>
      <c r="B94" s="3" t="s">
        <v>149</v>
      </c>
      <c r="C94" s="2" t="s">
        <v>325</v>
      </c>
      <c r="D94" s="3" t="s">
        <v>17</v>
      </c>
      <c r="E94" s="6">
        <v>1138</v>
      </c>
      <c r="F94" s="36">
        <v>0</v>
      </c>
      <c r="G94" s="5">
        <f t="shared" si="15"/>
        <v>0</v>
      </c>
    </row>
    <row r="95" spans="1:7" x14ac:dyDescent="0.25">
      <c r="A95" s="25" t="s">
        <v>155</v>
      </c>
      <c r="B95" s="27" t="s">
        <v>154</v>
      </c>
      <c r="C95" s="68" t="s">
        <v>156</v>
      </c>
      <c r="D95" s="69"/>
      <c r="E95" s="69"/>
      <c r="F95" s="69"/>
      <c r="G95" s="70"/>
    </row>
    <row r="96" spans="1:7" ht="30" x14ac:dyDescent="0.25">
      <c r="A96" s="4" t="s">
        <v>157</v>
      </c>
      <c r="B96" s="3" t="s">
        <v>0</v>
      </c>
      <c r="C96" s="2" t="s">
        <v>326</v>
      </c>
      <c r="D96" s="3" t="s">
        <v>17</v>
      </c>
      <c r="E96" s="6">
        <v>1138</v>
      </c>
      <c r="F96" s="36">
        <v>0</v>
      </c>
      <c r="G96" s="5">
        <f t="shared" ref="G96:G97" si="16">ROUND(E96*ROUND(F96,2),2)</f>
        <v>0</v>
      </c>
    </row>
    <row r="97" spans="1:7" ht="30" x14ac:dyDescent="0.25">
      <c r="A97" s="4" t="s">
        <v>158</v>
      </c>
      <c r="B97" s="3" t="s">
        <v>0</v>
      </c>
      <c r="C97" s="2" t="s">
        <v>159</v>
      </c>
      <c r="D97" s="3" t="s">
        <v>17</v>
      </c>
      <c r="E97" s="6">
        <v>43</v>
      </c>
      <c r="F97" s="36">
        <v>0</v>
      </c>
      <c r="G97" s="5">
        <f t="shared" si="16"/>
        <v>0</v>
      </c>
    </row>
    <row r="98" spans="1:7" x14ac:dyDescent="0.25">
      <c r="A98" s="25" t="s">
        <v>160</v>
      </c>
      <c r="B98" s="28" t="s">
        <v>5</v>
      </c>
      <c r="C98" s="42" t="s">
        <v>161</v>
      </c>
      <c r="D98" s="43"/>
      <c r="E98" s="43"/>
      <c r="F98" s="43"/>
      <c r="G98" s="44"/>
    </row>
    <row r="99" spans="1:7" x14ac:dyDescent="0.25">
      <c r="A99" s="25" t="s">
        <v>163</v>
      </c>
      <c r="B99" s="27" t="s">
        <v>162</v>
      </c>
      <c r="C99" s="68" t="s">
        <v>164</v>
      </c>
      <c r="D99" s="69"/>
      <c r="E99" s="69"/>
      <c r="F99" s="69"/>
      <c r="G99" s="70"/>
    </row>
    <row r="100" spans="1:7" ht="30" x14ac:dyDescent="0.25">
      <c r="A100" s="4" t="s">
        <v>165</v>
      </c>
      <c r="B100" s="3" t="s">
        <v>162</v>
      </c>
      <c r="C100" s="2" t="s">
        <v>327</v>
      </c>
      <c r="D100" s="3" t="s">
        <v>17</v>
      </c>
      <c r="E100" s="6">
        <v>28.2</v>
      </c>
      <c r="F100" s="36">
        <v>0</v>
      </c>
      <c r="G100" s="5">
        <f t="shared" ref="G100:G101" si="17">ROUND(E100*ROUND(F100,2),2)</f>
        <v>0</v>
      </c>
    </row>
    <row r="101" spans="1:7" ht="30" x14ac:dyDescent="0.25">
      <c r="A101" s="4" t="s">
        <v>166</v>
      </c>
      <c r="B101" s="3" t="s">
        <v>162</v>
      </c>
      <c r="C101" s="2" t="s">
        <v>328</v>
      </c>
      <c r="D101" s="3" t="s">
        <v>17</v>
      </c>
      <c r="E101" s="6">
        <v>28.2</v>
      </c>
      <c r="F101" s="36">
        <v>0</v>
      </c>
      <c r="G101" s="5">
        <f t="shared" si="17"/>
        <v>0</v>
      </c>
    </row>
    <row r="102" spans="1:7" x14ac:dyDescent="0.25">
      <c r="A102" s="25" t="s">
        <v>168</v>
      </c>
      <c r="B102" s="27" t="s">
        <v>167</v>
      </c>
      <c r="C102" s="68" t="s">
        <v>169</v>
      </c>
      <c r="D102" s="69"/>
      <c r="E102" s="69"/>
      <c r="F102" s="69"/>
      <c r="G102" s="70"/>
    </row>
    <row r="103" spans="1:7" ht="45" x14ac:dyDescent="0.25">
      <c r="A103" s="4" t="s">
        <v>170</v>
      </c>
      <c r="B103" s="3" t="s">
        <v>171</v>
      </c>
      <c r="C103" s="2" t="s">
        <v>329</v>
      </c>
      <c r="D103" s="3" t="s">
        <v>17</v>
      </c>
      <c r="E103" s="6">
        <v>43</v>
      </c>
      <c r="F103" s="36">
        <v>0</v>
      </c>
      <c r="G103" s="5">
        <f t="shared" ref="G103:G104" si="18">ROUND(E103*ROUND(F103,2),2)</f>
        <v>0</v>
      </c>
    </row>
    <row r="104" spans="1:7" ht="30" x14ac:dyDescent="0.25">
      <c r="A104" s="4" t="s">
        <v>172</v>
      </c>
      <c r="B104" s="3" t="s">
        <v>171</v>
      </c>
      <c r="C104" s="2" t="s">
        <v>330</v>
      </c>
      <c r="D104" s="3" t="s">
        <v>17</v>
      </c>
      <c r="E104" s="6">
        <v>1138</v>
      </c>
      <c r="F104" s="36">
        <v>0</v>
      </c>
      <c r="G104" s="5">
        <f t="shared" si="18"/>
        <v>0</v>
      </c>
    </row>
    <row r="105" spans="1:7" x14ac:dyDescent="0.25">
      <c r="A105" s="25" t="s">
        <v>173</v>
      </c>
      <c r="B105" s="28" t="s">
        <v>5</v>
      </c>
      <c r="C105" s="42" t="s">
        <v>174</v>
      </c>
      <c r="D105" s="43"/>
      <c r="E105" s="43"/>
      <c r="F105" s="43"/>
      <c r="G105" s="44"/>
    </row>
    <row r="106" spans="1:7" x14ac:dyDescent="0.25">
      <c r="A106" s="25" t="s">
        <v>176</v>
      </c>
      <c r="B106" s="27" t="s">
        <v>175</v>
      </c>
      <c r="C106" s="68" t="s">
        <v>177</v>
      </c>
      <c r="D106" s="69"/>
      <c r="E106" s="69"/>
      <c r="F106" s="69"/>
      <c r="G106" s="70"/>
    </row>
    <row r="107" spans="1:7" ht="30" x14ac:dyDescent="0.25">
      <c r="A107" s="4" t="s">
        <v>178</v>
      </c>
      <c r="B107" s="3" t="s">
        <v>175</v>
      </c>
      <c r="C107" s="2" t="s">
        <v>179</v>
      </c>
      <c r="D107" s="3" t="s">
        <v>17</v>
      </c>
      <c r="E107" s="6">
        <v>429.34</v>
      </c>
      <c r="F107" s="36">
        <v>0</v>
      </c>
      <c r="G107" s="5">
        <f>ROUND(E107*ROUND(F107,2),2)</f>
        <v>0</v>
      </c>
    </row>
    <row r="108" spans="1:7" x14ac:dyDescent="0.25">
      <c r="A108" s="25" t="s">
        <v>181</v>
      </c>
      <c r="B108" s="27" t="s">
        <v>180</v>
      </c>
      <c r="C108" s="68" t="s">
        <v>182</v>
      </c>
      <c r="D108" s="69"/>
      <c r="E108" s="69"/>
      <c r="F108" s="69"/>
      <c r="G108" s="70"/>
    </row>
    <row r="109" spans="1:7" ht="30" x14ac:dyDescent="0.25">
      <c r="A109" s="4" t="s">
        <v>183</v>
      </c>
      <c r="B109" s="3" t="s">
        <v>180</v>
      </c>
      <c r="C109" s="2" t="s">
        <v>184</v>
      </c>
      <c r="D109" s="3" t="s">
        <v>17</v>
      </c>
      <c r="E109" s="6">
        <v>8.31</v>
      </c>
      <c r="F109" s="36">
        <v>0</v>
      </c>
      <c r="G109" s="5">
        <f>ROUND(E109*ROUND(F109,2),2)</f>
        <v>0</v>
      </c>
    </row>
    <row r="110" spans="1:7" x14ac:dyDescent="0.25">
      <c r="A110" s="25" t="s">
        <v>185</v>
      </c>
      <c r="B110" s="28" t="s">
        <v>5</v>
      </c>
      <c r="C110" s="42" t="s">
        <v>186</v>
      </c>
      <c r="D110" s="43"/>
      <c r="E110" s="43"/>
      <c r="F110" s="43"/>
      <c r="G110" s="44"/>
    </row>
    <row r="111" spans="1:7" x14ac:dyDescent="0.25">
      <c r="A111" s="25" t="s">
        <v>188</v>
      </c>
      <c r="B111" s="27" t="s">
        <v>187</v>
      </c>
      <c r="C111" s="68" t="s">
        <v>189</v>
      </c>
      <c r="D111" s="69"/>
      <c r="E111" s="69"/>
      <c r="F111" s="69"/>
      <c r="G111" s="70"/>
    </row>
    <row r="112" spans="1:7" x14ac:dyDescent="0.25">
      <c r="A112" s="4" t="s">
        <v>190</v>
      </c>
      <c r="B112" s="3" t="s">
        <v>187</v>
      </c>
      <c r="C112" s="2" t="s">
        <v>331</v>
      </c>
      <c r="D112" s="3" t="s">
        <v>39</v>
      </c>
      <c r="E112" s="6">
        <v>12</v>
      </c>
      <c r="F112" s="36">
        <v>0</v>
      </c>
      <c r="G112" s="5">
        <f t="shared" ref="G112:G113" si="19">ROUND(E112*ROUND(F112,2),2)</f>
        <v>0</v>
      </c>
    </row>
    <row r="113" spans="1:7" ht="30" x14ac:dyDescent="0.25">
      <c r="A113" s="4" t="s">
        <v>191</v>
      </c>
      <c r="B113" s="3" t="s">
        <v>187</v>
      </c>
      <c r="C113" s="2" t="s">
        <v>332</v>
      </c>
      <c r="D113" s="3" t="s">
        <v>39</v>
      </c>
      <c r="E113" s="6">
        <v>16</v>
      </c>
      <c r="F113" s="36">
        <v>0</v>
      </c>
      <c r="G113" s="5">
        <f t="shared" si="19"/>
        <v>0</v>
      </c>
    </row>
    <row r="114" spans="1:7" x14ac:dyDescent="0.25">
      <c r="A114" s="25" t="s">
        <v>192</v>
      </c>
      <c r="B114" s="27" t="s">
        <v>187</v>
      </c>
      <c r="C114" s="68" t="s">
        <v>193</v>
      </c>
      <c r="D114" s="69"/>
      <c r="E114" s="69"/>
      <c r="F114" s="69"/>
      <c r="G114" s="70"/>
    </row>
    <row r="115" spans="1:7" ht="30" x14ac:dyDescent="0.25">
      <c r="A115" s="4" t="s">
        <v>194</v>
      </c>
      <c r="B115" s="3" t="s">
        <v>187</v>
      </c>
      <c r="C115" s="2" t="s">
        <v>333</v>
      </c>
      <c r="D115" s="3" t="s">
        <v>17</v>
      </c>
      <c r="E115" s="6">
        <v>4.8</v>
      </c>
      <c r="F115" s="36">
        <v>0</v>
      </c>
      <c r="G115" s="5">
        <f t="shared" ref="G115:G117" si="20">ROUND(E115*ROUND(F115,2),2)</f>
        <v>0</v>
      </c>
    </row>
    <row r="116" spans="1:7" ht="45" x14ac:dyDescent="0.25">
      <c r="A116" s="4" t="s">
        <v>195</v>
      </c>
      <c r="B116" s="3" t="s">
        <v>187</v>
      </c>
      <c r="C116" s="2" t="s">
        <v>334</v>
      </c>
      <c r="D116" s="3" t="s">
        <v>17</v>
      </c>
      <c r="E116" s="6">
        <v>10.8</v>
      </c>
      <c r="F116" s="36">
        <v>0</v>
      </c>
      <c r="G116" s="5">
        <f t="shared" si="20"/>
        <v>0</v>
      </c>
    </row>
    <row r="117" spans="1:7" ht="30" x14ac:dyDescent="0.25">
      <c r="A117" s="4" t="s">
        <v>196</v>
      </c>
      <c r="B117" s="3" t="s">
        <v>0</v>
      </c>
      <c r="C117" s="2" t="s">
        <v>335</v>
      </c>
      <c r="D117" s="3" t="s">
        <v>39</v>
      </c>
      <c r="E117" s="6">
        <v>1</v>
      </c>
      <c r="F117" s="36">
        <v>0</v>
      </c>
      <c r="G117" s="5">
        <f t="shared" si="20"/>
        <v>0</v>
      </c>
    </row>
    <row r="118" spans="1:7" x14ac:dyDescent="0.25">
      <c r="A118" s="25" t="s">
        <v>197</v>
      </c>
      <c r="B118" s="28" t="s">
        <v>5</v>
      </c>
      <c r="C118" s="42" t="s">
        <v>198</v>
      </c>
      <c r="D118" s="43"/>
      <c r="E118" s="43"/>
      <c r="F118" s="43"/>
      <c r="G118" s="44"/>
    </row>
    <row r="119" spans="1:7" x14ac:dyDescent="0.25">
      <c r="A119" s="25" t="s">
        <v>200</v>
      </c>
      <c r="B119" s="27" t="s">
        <v>199</v>
      </c>
      <c r="C119" s="68" t="s">
        <v>201</v>
      </c>
      <c r="D119" s="69"/>
      <c r="E119" s="69"/>
      <c r="F119" s="69"/>
      <c r="G119" s="70"/>
    </row>
    <row r="120" spans="1:7" ht="45" x14ac:dyDescent="0.25">
      <c r="A120" s="4" t="s">
        <v>202</v>
      </c>
      <c r="B120" s="3" t="s">
        <v>199</v>
      </c>
      <c r="C120" s="2" t="s">
        <v>336</v>
      </c>
      <c r="D120" s="3" t="s">
        <v>24</v>
      </c>
      <c r="E120" s="6">
        <v>600.1</v>
      </c>
      <c r="F120" s="36">
        <v>0</v>
      </c>
      <c r="G120" s="5">
        <f>ROUND(E120*ROUND(F120,2),2)</f>
        <v>0</v>
      </c>
    </row>
    <row r="121" spans="1:7" x14ac:dyDescent="0.25">
      <c r="A121" s="25" t="s">
        <v>204</v>
      </c>
      <c r="B121" s="27" t="s">
        <v>203</v>
      </c>
      <c r="C121" s="68" t="s">
        <v>205</v>
      </c>
      <c r="D121" s="69"/>
      <c r="E121" s="69"/>
      <c r="F121" s="69"/>
      <c r="G121" s="70"/>
    </row>
    <row r="122" spans="1:7" ht="60" x14ac:dyDescent="0.25">
      <c r="A122" s="4" t="s">
        <v>206</v>
      </c>
      <c r="B122" s="3" t="s">
        <v>199</v>
      </c>
      <c r="C122" s="2" t="s">
        <v>337</v>
      </c>
      <c r="D122" s="3" t="s">
        <v>24</v>
      </c>
      <c r="E122" s="6">
        <v>597.70000000000005</v>
      </c>
      <c r="F122" s="36">
        <v>0</v>
      </c>
      <c r="G122" s="5">
        <f>ROUND(E122*ROUND(F122,2),2)</f>
        <v>0</v>
      </c>
    </row>
    <row r="123" spans="1:7" x14ac:dyDescent="0.25">
      <c r="A123" s="25" t="s">
        <v>207</v>
      </c>
      <c r="B123" s="27" t="s">
        <v>199</v>
      </c>
      <c r="C123" s="68" t="s">
        <v>208</v>
      </c>
      <c r="D123" s="69"/>
      <c r="E123" s="69"/>
      <c r="F123" s="69"/>
      <c r="G123" s="70"/>
    </row>
    <row r="124" spans="1:7" ht="45" x14ac:dyDescent="0.25">
      <c r="A124" s="4" t="s">
        <v>209</v>
      </c>
      <c r="B124" s="3" t="s">
        <v>199</v>
      </c>
      <c r="C124" s="2" t="s">
        <v>329</v>
      </c>
      <c r="D124" s="3" t="s">
        <v>17</v>
      </c>
      <c r="E124" s="6">
        <v>4.92</v>
      </c>
      <c r="F124" s="36">
        <v>0</v>
      </c>
      <c r="G124" s="5">
        <f t="shared" ref="G124" si="21">ROUND(E124*ROUND(F124,2),2)</f>
        <v>0</v>
      </c>
    </row>
    <row r="125" spans="1:7" x14ac:dyDescent="0.25">
      <c r="A125" s="25" t="s">
        <v>211</v>
      </c>
      <c r="B125" s="28" t="s">
        <v>5</v>
      </c>
      <c r="C125" s="42" t="s">
        <v>212</v>
      </c>
      <c r="D125" s="43"/>
      <c r="E125" s="43"/>
      <c r="F125" s="43"/>
      <c r="G125" s="44"/>
    </row>
    <row r="126" spans="1:7" x14ac:dyDescent="0.25">
      <c r="A126" s="25" t="s">
        <v>213</v>
      </c>
      <c r="B126" s="27" t="s">
        <v>8</v>
      </c>
      <c r="C126" s="68" t="s">
        <v>214</v>
      </c>
      <c r="D126" s="69"/>
      <c r="E126" s="69"/>
      <c r="F126" s="69"/>
      <c r="G126" s="70"/>
    </row>
    <row r="127" spans="1:7" x14ac:dyDescent="0.25">
      <c r="A127" s="4" t="s">
        <v>215</v>
      </c>
      <c r="B127" s="3" t="s">
        <v>216</v>
      </c>
      <c r="C127" s="2" t="s">
        <v>217</v>
      </c>
      <c r="D127" s="3" t="s">
        <v>24</v>
      </c>
      <c r="E127" s="6">
        <v>7.75</v>
      </c>
      <c r="F127" s="36">
        <v>0</v>
      </c>
      <c r="G127" s="5">
        <f>ROUND(E127*ROUND(F127,2),2)</f>
        <v>0</v>
      </c>
    </row>
    <row r="128" spans="1:7" x14ac:dyDescent="0.25">
      <c r="A128" s="56" t="s">
        <v>227</v>
      </c>
      <c r="B128" s="57"/>
      <c r="C128" s="57"/>
      <c r="D128" s="57"/>
      <c r="E128" s="57"/>
      <c r="F128" s="58"/>
      <c r="G128" s="8">
        <f>SUM(G8:G127)</f>
        <v>0</v>
      </c>
    </row>
    <row r="129" spans="1:8" x14ac:dyDescent="0.25">
      <c r="A129" s="59" t="s">
        <v>228</v>
      </c>
      <c r="B129" s="60"/>
      <c r="C129" s="60"/>
      <c r="D129" s="60"/>
      <c r="E129" s="60"/>
      <c r="F129" s="61"/>
      <c r="G129" s="9">
        <f>ROUND(G128*0.23,2)</f>
        <v>0</v>
      </c>
    </row>
    <row r="130" spans="1:8" x14ac:dyDescent="0.25">
      <c r="A130" s="59" t="s">
        <v>229</v>
      </c>
      <c r="B130" s="60"/>
      <c r="C130" s="60"/>
      <c r="D130" s="60"/>
      <c r="E130" s="60"/>
      <c r="F130" s="61"/>
      <c r="G130" s="9">
        <f>G128+G129</f>
        <v>0</v>
      </c>
    </row>
    <row r="131" spans="1:8" x14ac:dyDescent="0.25">
      <c r="A131" s="62" t="s">
        <v>281</v>
      </c>
      <c r="B131" s="62"/>
      <c r="C131" s="62"/>
      <c r="D131" s="62"/>
      <c r="E131" s="62"/>
      <c r="F131" s="62"/>
      <c r="G131" s="62"/>
      <c r="H131" s="10"/>
    </row>
    <row r="132" spans="1:8" x14ac:dyDescent="0.25">
      <c r="A132" s="29">
        <v>11</v>
      </c>
      <c r="B132" s="30" t="s">
        <v>231</v>
      </c>
      <c r="C132" s="45" t="s">
        <v>61</v>
      </c>
      <c r="D132" s="46"/>
      <c r="E132" s="46"/>
      <c r="F132" s="46"/>
      <c r="G132" s="47"/>
    </row>
    <row r="133" spans="1:8" x14ac:dyDescent="0.25">
      <c r="A133" s="31" t="s">
        <v>245</v>
      </c>
      <c r="B133" s="32" t="s">
        <v>8</v>
      </c>
      <c r="C133" s="71" t="s">
        <v>232</v>
      </c>
      <c r="D133" s="72"/>
      <c r="E133" s="72"/>
      <c r="F133" s="72"/>
      <c r="G133" s="73"/>
    </row>
    <row r="134" spans="1:8" ht="45" x14ac:dyDescent="0.25">
      <c r="A134" s="18" t="s">
        <v>246</v>
      </c>
      <c r="B134" s="19" t="s">
        <v>13</v>
      </c>
      <c r="C134" s="20" t="s">
        <v>282</v>
      </c>
      <c r="D134" s="19" t="s">
        <v>17</v>
      </c>
      <c r="E134" s="34">
        <v>68.39</v>
      </c>
      <c r="F134" s="37">
        <v>0</v>
      </c>
      <c r="G134" s="5">
        <f>ROUND(E134*ROUND(F134,2),2)</f>
        <v>0</v>
      </c>
    </row>
    <row r="135" spans="1:8" x14ac:dyDescent="0.25">
      <c r="A135" s="31" t="s">
        <v>247</v>
      </c>
      <c r="B135" s="32" t="s">
        <v>8</v>
      </c>
      <c r="C135" s="71" t="s">
        <v>68</v>
      </c>
      <c r="D135" s="72"/>
      <c r="E135" s="72"/>
      <c r="F135" s="72"/>
      <c r="G135" s="73"/>
    </row>
    <row r="136" spans="1:8" ht="45" x14ac:dyDescent="0.25">
      <c r="A136" s="18" t="s">
        <v>248</v>
      </c>
      <c r="B136" s="19" t="s">
        <v>62</v>
      </c>
      <c r="C136" s="20" t="s">
        <v>283</v>
      </c>
      <c r="D136" s="19" t="s">
        <v>27</v>
      </c>
      <c r="E136" s="34">
        <v>1.9</v>
      </c>
      <c r="F136" s="37">
        <v>0</v>
      </c>
      <c r="G136" s="5">
        <f t="shared" ref="G136:G137" si="22">ROUND(E136*ROUND(F136,2),2)</f>
        <v>0</v>
      </c>
    </row>
    <row r="137" spans="1:8" ht="30" x14ac:dyDescent="0.25">
      <c r="A137" s="18" t="s">
        <v>249</v>
      </c>
      <c r="B137" s="17" t="s">
        <v>66</v>
      </c>
      <c r="C137" s="20" t="s">
        <v>284</v>
      </c>
      <c r="D137" s="19" t="s">
        <v>27</v>
      </c>
      <c r="E137" s="34">
        <v>1.9</v>
      </c>
      <c r="F137" s="37">
        <v>0</v>
      </c>
      <c r="G137" s="5">
        <f t="shared" si="22"/>
        <v>0</v>
      </c>
    </row>
    <row r="138" spans="1:8" x14ac:dyDescent="0.25">
      <c r="A138" s="31" t="s">
        <v>250</v>
      </c>
      <c r="B138" s="32" t="s">
        <v>8</v>
      </c>
      <c r="C138" s="71" t="s">
        <v>64</v>
      </c>
      <c r="D138" s="72"/>
      <c r="E138" s="72"/>
      <c r="F138" s="72"/>
      <c r="G138" s="73"/>
    </row>
    <row r="139" spans="1:8" ht="30" x14ac:dyDescent="0.25">
      <c r="A139" s="18" t="s">
        <v>251</v>
      </c>
      <c r="B139" s="19" t="s">
        <v>62</v>
      </c>
      <c r="C139" s="20" t="s">
        <v>233</v>
      </c>
      <c r="D139" s="19" t="s">
        <v>27</v>
      </c>
      <c r="E139" s="34">
        <v>12.9</v>
      </c>
      <c r="F139" s="37">
        <v>0</v>
      </c>
      <c r="G139" s="5">
        <f>ROUND(E139*ROUND(F139,2),2)</f>
        <v>0</v>
      </c>
    </row>
    <row r="140" spans="1:8" x14ac:dyDescent="0.25">
      <c r="A140" s="29">
        <v>12</v>
      </c>
      <c r="B140" s="30" t="s">
        <v>231</v>
      </c>
      <c r="C140" s="45" t="s">
        <v>74</v>
      </c>
      <c r="D140" s="46"/>
      <c r="E140" s="46"/>
      <c r="F140" s="46"/>
      <c r="G140" s="47"/>
    </row>
    <row r="141" spans="1:8" x14ac:dyDescent="0.25">
      <c r="A141" s="31" t="s">
        <v>252</v>
      </c>
      <c r="B141" s="32" t="s">
        <v>8</v>
      </c>
      <c r="C141" s="71" t="s">
        <v>76</v>
      </c>
      <c r="D141" s="72"/>
      <c r="E141" s="72"/>
      <c r="F141" s="72"/>
      <c r="G141" s="73"/>
    </row>
    <row r="142" spans="1:8" ht="45" x14ac:dyDescent="0.25">
      <c r="A142" s="18" t="s">
        <v>253</v>
      </c>
      <c r="B142" s="19" t="s">
        <v>7</v>
      </c>
      <c r="C142" s="20" t="s">
        <v>219</v>
      </c>
      <c r="D142" s="19" t="s">
        <v>12</v>
      </c>
      <c r="E142" s="34">
        <v>0.04</v>
      </c>
      <c r="F142" s="37">
        <v>0</v>
      </c>
      <c r="G142" s="5">
        <f t="shared" ref="G142:G147" si="23">ROUND(E142*ROUND(F142,2),2)</f>
        <v>0</v>
      </c>
    </row>
    <row r="143" spans="1:8" ht="30" x14ac:dyDescent="0.25">
      <c r="A143" s="18" t="s">
        <v>254</v>
      </c>
      <c r="B143" s="17" t="s">
        <v>342</v>
      </c>
      <c r="C143" s="20" t="s">
        <v>234</v>
      </c>
      <c r="D143" s="19" t="s">
        <v>79</v>
      </c>
      <c r="E143" s="34">
        <v>86.22</v>
      </c>
      <c r="F143" s="37">
        <v>0</v>
      </c>
      <c r="G143" s="5">
        <f t="shared" si="23"/>
        <v>0</v>
      </c>
    </row>
    <row r="144" spans="1:8" ht="60" x14ac:dyDescent="0.25">
      <c r="A144" s="18" t="s">
        <v>255</v>
      </c>
      <c r="B144" s="19" t="s">
        <v>62</v>
      </c>
      <c r="C144" s="20" t="s">
        <v>277</v>
      </c>
      <c r="D144" s="19" t="s">
        <v>27</v>
      </c>
      <c r="E144" s="34">
        <v>9.16</v>
      </c>
      <c r="F144" s="37">
        <v>0</v>
      </c>
      <c r="G144" s="5">
        <f t="shared" si="23"/>
        <v>0</v>
      </c>
    </row>
    <row r="145" spans="1:7" ht="60" x14ac:dyDescent="0.25">
      <c r="A145" s="18" t="s">
        <v>256</v>
      </c>
      <c r="B145" s="19" t="s">
        <v>62</v>
      </c>
      <c r="C145" s="20" t="s">
        <v>278</v>
      </c>
      <c r="D145" s="19" t="s">
        <v>27</v>
      </c>
      <c r="E145" s="34">
        <v>2.76</v>
      </c>
      <c r="F145" s="37">
        <v>0</v>
      </c>
      <c r="G145" s="5">
        <f t="shared" si="23"/>
        <v>0</v>
      </c>
    </row>
    <row r="146" spans="1:7" ht="30" x14ac:dyDescent="0.25">
      <c r="A146" s="18" t="s">
        <v>257</v>
      </c>
      <c r="B146" s="19" t="s">
        <v>286</v>
      </c>
      <c r="C146" s="20" t="s">
        <v>285</v>
      </c>
      <c r="D146" s="19" t="s">
        <v>27</v>
      </c>
      <c r="E146" s="34">
        <v>67.58</v>
      </c>
      <c r="F146" s="37">
        <v>0</v>
      </c>
      <c r="G146" s="5">
        <f t="shared" si="23"/>
        <v>0</v>
      </c>
    </row>
    <row r="147" spans="1:7" ht="60" x14ac:dyDescent="0.25">
      <c r="A147" s="18" t="s">
        <v>258</v>
      </c>
      <c r="B147" s="19" t="s">
        <v>287</v>
      </c>
      <c r="C147" s="20" t="s">
        <v>279</v>
      </c>
      <c r="D147" s="19" t="s">
        <v>17</v>
      </c>
      <c r="E147" s="34">
        <v>116.36</v>
      </c>
      <c r="F147" s="37">
        <v>0</v>
      </c>
      <c r="G147" s="5">
        <f t="shared" si="23"/>
        <v>0</v>
      </c>
    </row>
    <row r="148" spans="1:7" x14ac:dyDescent="0.25">
      <c r="A148" s="31" t="s">
        <v>259</v>
      </c>
      <c r="B148" s="32" t="s">
        <v>8</v>
      </c>
      <c r="C148" s="71" t="s">
        <v>87</v>
      </c>
      <c r="D148" s="72"/>
      <c r="E148" s="72"/>
      <c r="F148" s="72"/>
      <c r="G148" s="73"/>
    </row>
    <row r="149" spans="1:7" ht="30" x14ac:dyDescent="0.25">
      <c r="A149" s="18" t="s">
        <v>260</v>
      </c>
      <c r="B149" s="19" t="s">
        <v>85</v>
      </c>
      <c r="C149" s="20" t="s">
        <v>235</v>
      </c>
      <c r="D149" s="19" t="s">
        <v>27</v>
      </c>
      <c r="E149" s="34">
        <v>7.57</v>
      </c>
      <c r="F149" s="37">
        <v>0</v>
      </c>
      <c r="G149" s="5">
        <f t="shared" ref="G149:G151" si="24">ROUND(E149*ROUND(F149,2),2)</f>
        <v>0</v>
      </c>
    </row>
    <row r="150" spans="1:7" ht="30" x14ac:dyDescent="0.25">
      <c r="A150" s="18" t="s">
        <v>261</v>
      </c>
      <c r="B150" s="19" t="s">
        <v>85</v>
      </c>
      <c r="C150" s="20" t="s">
        <v>137</v>
      </c>
      <c r="D150" s="19" t="s">
        <v>27</v>
      </c>
      <c r="E150" s="34">
        <v>21.74</v>
      </c>
      <c r="F150" s="37">
        <v>0</v>
      </c>
      <c r="G150" s="5">
        <f t="shared" si="24"/>
        <v>0</v>
      </c>
    </row>
    <row r="151" spans="1:7" ht="30" x14ac:dyDescent="0.25">
      <c r="A151" s="18" t="s">
        <v>262</v>
      </c>
      <c r="B151" s="19" t="s">
        <v>85</v>
      </c>
      <c r="C151" s="20" t="s">
        <v>236</v>
      </c>
      <c r="D151" s="19" t="s">
        <v>24</v>
      </c>
      <c r="E151" s="34">
        <v>41.61</v>
      </c>
      <c r="F151" s="37">
        <v>0</v>
      </c>
      <c r="G151" s="5">
        <f t="shared" si="24"/>
        <v>0</v>
      </c>
    </row>
    <row r="152" spans="1:7" x14ac:dyDescent="0.25">
      <c r="A152" s="31" t="s">
        <v>263</v>
      </c>
      <c r="B152" s="32" t="s">
        <v>8</v>
      </c>
      <c r="C152" s="71" t="s">
        <v>237</v>
      </c>
      <c r="D152" s="72"/>
      <c r="E152" s="72"/>
      <c r="F152" s="72"/>
      <c r="G152" s="73"/>
    </row>
    <row r="153" spans="1:7" ht="30" x14ac:dyDescent="0.25">
      <c r="A153" s="18" t="s">
        <v>264</v>
      </c>
      <c r="B153" s="19" t="s">
        <v>85</v>
      </c>
      <c r="C153" s="20" t="s">
        <v>238</v>
      </c>
      <c r="D153" s="19" t="s">
        <v>27</v>
      </c>
      <c r="E153" s="34">
        <v>1.63</v>
      </c>
      <c r="F153" s="37">
        <v>0</v>
      </c>
      <c r="G153" s="5">
        <f t="shared" ref="G153:G155" si="25">ROUND(E153*ROUND(F153,2),2)</f>
        <v>0</v>
      </c>
    </row>
    <row r="154" spans="1:7" ht="45" x14ac:dyDescent="0.25">
      <c r="A154" s="18" t="s">
        <v>265</v>
      </c>
      <c r="B154" s="19" t="s">
        <v>85</v>
      </c>
      <c r="C154" s="20" t="s">
        <v>106</v>
      </c>
      <c r="D154" s="19" t="s">
        <v>39</v>
      </c>
      <c r="E154" s="34">
        <v>1</v>
      </c>
      <c r="F154" s="37">
        <v>0</v>
      </c>
      <c r="G154" s="5">
        <f t="shared" si="25"/>
        <v>0</v>
      </c>
    </row>
    <row r="155" spans="1:7" ht="30" x14ac:dyDescent="0.25">
      <c r="A155" s="18" t="s">
        <v>266</v>
      </c>
      <c r="B155" s="19" t="s">
        <v>85</v>
      </c>
      <c r="C155" s="20" t="s">
        <v>239</v>
      </c>
      <c r="D155" s="19" t="s">
        <v>39</v>
      </c>
      <c r="E155" s="34">
        <v>3</v>
      </c>
      <c r="F155" s="37">
        <v>0</v>
      </c>
      <c r="G155" s="5">
        <f t="shared" si="25"/>
        <v>0</v>
      </c>
    </row>
    <row r="156" spans="1:7" x14ac:dyDescent="0.25">
      <c r="A156" s="31" t="s">
        <v>267</v>
      </c>
      <c r="B156" s="32" t="s">
        <v>8</v>
      </c>
      <c r="C156" s="71" t="s">
        <v>108</v>
      </c>
      <c r="D156" s="72"/>
      <c r="E156" s="72"/>
      <c r="F156" s="72"/>
      <c r="G156" s="73"/>
    </row>
    <row r="157" spans="1:7" ht="60" x14ac:dyDescent="0.25">
      <c r="A157" s="18" t="s">
        <v>268</v>
      </c>
      <c r="B157" s="19" t="s">
        <v>66</v>
      </c>
      <c r="C157" s="20" t="s">
        <v>288</v>
      </c>
      <c r="D157" s="19" t="s">
        <v>27</v>
      </c>
      <c r="E157" s="34">
        <v>40.44</v>
      </c>
      <c r="F157" s="37">
        <v>0</v>
      </c>
      <c r="G157" s="5">
        <f t="shared" ref="G157:G158" si="26">ROUND(E157*ROUND(F157,2),2)</f>
        <v>0</v>
      </c>
    </row>
    <row r="158" spans="1:7" ht="45" x14ac:dyDescent="0.25">
      <c r="A158" s="21" t="s">
        <v>269</v>
      </c>
      <c r="B158" s="19" t="s">
        <v>66</v>
      </c>
      <c r="C158" s="20" t="s">
        <v>289</v>
      </c>
      <c r="D158" s="19" t="s">
        <v>27</v>
      </c>
      <c r="E158" s="34">
        <v>39.07</v>
      </c>
      <c r="F158" s="37">
        <v>0</v>
      </c>
      <c r="G158" s="5">
        <f t="shared" si="26"/>
        <v>0</v>
      </c>
    </row>
    <row r="159" spans="1:7" x14ac:dyDescent="0.25">
      <c r="A159" s="29">
        <v>13</v>
      </c>
      <c r="B159" s="30" t="s">
        <v>231</v>
      </c>
      <c r="C159" s="45" t="s">
        <v>174</v>
      </c>
      <c r="D159" s="46"/>
      <c r="E159" s="46"/>
      <c r="F159" s="46"/>
      <c r="G159" s="47"/>
    </row>
    <row r="160" spans="1:7" x14ac:dyDescent="0.25">
      <c r="A160" s="31" t="s">
        <v>270</v>
      </c>
      <c r="B160" s="32" t="s">
        <v>8</v>
      </c>
      <c r="C160" s="71" t="s">
        <v>240</v>
      </c>
      <c r="D160" s="72"/>
      <c r="E160" s="72"/>
      <c r="F160" s="72"/>
      <c r="G160" s="73"/>
    </row>
    <row r="161" spans="1:7" ht="45" x14ac:dyDescent="0.25">
      <c r="A161" s="18" t="s">
        <v>271</v>
      </c>
      <c r="B161" s="19" t="s">
        <v>210</v>
      </c>
      <c r="C161" s="20" t="s">
        <v>280</v>
      </c>
      <c r="D161" s="19" t="s">
        <v>17</v>
      </c>
      <c r="E161" s="34">
        <v>23.69</v>
      </c>
      <c r="F161" s="37">
        <v>0</v>
      </c>
      <c r="G161" s="5">
        <f t="shared" ref="G161:G162" si="27">ROUND(E161*ROUND(F161,2),2)</f>
        <v>0</v>
      </c>
    </row>
    <row r="162" spans="1:7" ht="30" x14ac:dyDescent="0.25">
      <c r="A162" s="18" t="s">
        <v>272</v>
      </c>
      <c r="B162" s="19" t="s">
        <v>175</v>
      </c>
      <c r="C162" s="20" t="s">
        <v>241</v>
      </c>
      <c r="D162" s="19" t="s">
        <v>17</v>
      </c>
      <c r="E162" s="34">
        <v>53.61</v>
      </c>
      <c r="F162" s="37">
        <v>0</v>
      </c>
      <c r="G162" s="5">
        <f t="shared" si="27"/>
        <v>0</v>
      </c>
    </row>
    <row r="163" spans="1:7" x14ac:dyDescent="0.25">
      <c r="A163" s="31" t="s">
        <v>273</v>
      </c>
      <c r="B163" s="32" t="s">
        <v>8</v>
      </c>
      <c r="C163" s="71" t="s">
        <v>182</v>
      </c>
      <c r="D163" s="72"/>
      <c r="E163" s="72"/>
      <c r="F163" s="72"/>
      <c r="G163" s="73"/>
    </row>
    <row r="164" spans="1:7" ht="30" x14ac:dyDescent="0.25">
      <c r="A164" s="18" t="s">
        <v>274</v>
      </c>
      <c r="B164" s="19" t="s">
        <v>180</v>
      </c>
      <c r="C164" s="20" t="s">
        <v>242</v>
      </c>
      <c r="D164" s="19" t="s">
        <v>17</v>
      </c>
      <c r="E164" s="34">
        <v>68.900000000000006</v>
      </c>
      <c r="F164" s="37">
        <v>0</v>
      </c>
      <c r="G164" s="5">
        <f>ROUND(E164*ROUND(F164,2),2)</f>
        <v>0</v>
      </c>
    </row>
    <row r="165" spans="1:7" x14ac:dyDescent="0.25">
      <c r="A165" s="29">
        <v>14</v>
      </c>
      <c r="B165" s="30" t="s">
        <v>231</v>
      </c>
      <c r="C165" s="45" t="s">
        <v>198</v>
      </c>
      <c r="D165" s="46"/>
      <c r="E165" s="46"/>
      <c r="F165" s="46"/>
      <c r="G165" s="47"/>
    </row>
    <row r="166" spans="1:7" x14ac:dyDescent="0.25">
      <c r="A166" s="31" t="s">
        <v>275</v>
      </c>
      <c r="B166" s="32" t="s">
        <v>8</v>
      </c>
      <c r="C166" s="71" t="s">
        <v>243</v>
      </c>
      <c r="D166" s="72"/>
      <c r="E166" s="72"/>
      <c r="F166" s="72"/>
      <c r="G166" s="73"/>
    </row>
    <row r="167" spans="1:7" ht="45" x14ac:dyDescent="0.25">
      <c r="A167" s="18" t="s">
        <v>276</v>
      </c>
      <c r="B167" s="19" t="s">
        <v>210</v>
      </c>
      <c r="C167" s="20" t="s">
        <v>244</v>
      </c>
      <c r="D167" s="19" t="s">
        <v>24</v>
      </c>
      <c r="E167" s="34">
        <v>46.37</v>
      </c>
      <c r="F167" s="37">
        <v>0</v>
      </c>
      <c r="G167" s="5">
        <f>ROUND(E167*ROUND(F167,2),2)</f>
        <v>0</v>
      </c>
    </row>
    <row r="168" spans="1:7" x14ac:dyDescent="0.25">
      <c r="A168" s="63" t="s">
        <v>227</v>
      </c>
      <c r="B168" s="63"/>
      <c r="C168" s="63"/>
      <c r="D168" s="63"/>
      <c r="E168" s="63"/>
      <c r="F168" s="63"/>
      <c r="G168" s="8">
        <f>SUM(G134:G167)</f>
        <v>0</v>
      </c>
    </row>
    <row r="169" spans="1:7" x14ac:dyDescent="0.25">
      <c r="A169" s="64" t="s">
        <v>228</v>
      </c>
      <c r="B169" s="64"/>
      <c r="C169" s="64"/>
      <c r="D169" s="64"/>
      <c r="E169" s="64"/>
      <c r="F169" s="64"/>
      <c r="G169" s="9">
        <f>ROUND(G168*0.23,2)</f>
        <v>0</v>
      </c>
    </row>
    <row r="170" spans="1:7" x14ac:dyDescent="0.25">
      <c r="A170" s="65" t="s">
        <v>229</v>
      </c>
      <c r="B170" s="65"/>
      <c r="C170" s="65"/>
      <c r="D170" s="65"/>
      <c r="E170" s="65"/>
      <c r="F170" s="65"/>
      <c r="G170" s="11">
        <f>SUM(G168,G169)</f>
        <v>0</v>
      </c>
    </row>
    <row r="171" spans="1:7" x14ac:dyDescent="0.25">
      <c r="A171" s="66" t="s">
        <v>338</v>
      </c>
      <c r="B171" s="66"/>
      <c r="C171" s="66"/>
      <c r="D171" s="66"/>
      <c r="E171" s="66"/>
      <c r="F171" s="66"/>
      <c r="G171" s="12">
        <f>SUM(G128,G168)</f>
        <v>0</v>
      </c>
    </row>
    <row r="172" spans="1:7" ht="15.75" thickBot="1" x14ac:dyDescent="0.3">
      <c r="A172" s="52" t="s">
        <v>339</v>
      </c>
      <c r="B172" s="52"/>
      <c r="C172" s="52"/>
      <c r="D172" s="52"/>
      <c r="E172" s="52"/>
      <c r="F172" s="52"/>
      <c r="G172" s="12">
        <f>SUM(G129,G169)</f>
        <v>0</v>
      </c>
    </row>
    <row r="173" spans="1:7" ht="15.75" thickBot="1" x14ac:dyDescent="0.3">
      <c r="A173" s="53" t="s">
        <v>340</v>
      </c>
      <c r="B173" s="54"/>
      <c r="C173" s="54"/>
      <c r="D173" s="54"/>
      <c r="E173" s="54"/>
      <c r="F173" s="55"/>
      <c r="G173" s="13">
        <f>SUM(G171,G172)</f>
        <v>0</v>
      </c>
    </row>
    <row r="178" spans="4:7" x14ac:dyDescent="0.25">
      <c r="D178" s="50" t="s">
        <v>345</v>
      </c>
      <c r="E178" s="50"/>
      <c r="F178" s="50"/>
      <c r="G178" s="50"/>
    </row>
    <row r="179" spans="4:7" x14ac:dyDescent="0.25">
      <c r="D179" s="51" t="s">
        <v>346</v>
      </c>
      <c r="E179" s="51"/>
      <c r="F179" s="51"/>
      <c r="G179" s="51"/>
    </row>
  </sheetData>
  <sheetProtection algorithmName="SHA-512" hashValue="sAtouyQRfambiAcVKivA9MRxP985kAkWmiWa2ydsnog2D3mnnEl0X0CYahPh5GeQ9x2Rtks7/5z0ZtQSBRZLUQ==" saltValue="QW/IIQPzSqS7sA+OXZQszg==" spinCount="100000" sheet="1" selectLockedCells="1"/>
  <mergeCells count="73">
    <mergeCell ref="C166:G166"/>
    <mergeCell ref="C111:G111"/>
    <mergeCell ref="C114:G114"/>
    <mergeCell ref="C119:G119"/>
    <mergeCell ref="C121:G121"/>
    <mergeCell ref="C123:G123"/>
    <mergeCell ref="C77:G77"/>
    <mergeCell ref="C81:G81"/>
    <mergeCell ref="C85:G85"/>
    <mergeCell ref="C89:G89"/>
    <mergeCell ref="C92:G92"/>
    <mergeCell ref="C58:G58"/>
    <mergeCell ref="C61:G61"/>
    <mergeCell ref="C64:G64"/>
    <mergeCell ref="C68:G68"/>
    <mergeCell ref="C72:G72"/>
    <mergeCell ref="A3:G3"/>
    <mergeCell ref="A1:G1"/>
    <mergeCell ref="D178:G178"/>
    <mergeCell ref="D179:G179"/>
    <mergeCell ref="A172:F172"/>
    <mergeCell ref="A173:F173"/>
    <mergeCell ref="A128:F128"/>
    <mergeCell ref="A129:F129"/>
    <mergeCell ref="A130:F130"/>
    <mergeCell ref="A131:G131"/>
    <mergeCell ref="A168:F168"/>
    <mergeCell ref="A169:F169"/>
    <mergeCell ref="A170:F170"/>
    <mergeCell ref="A171:F171"/>
    <mergeCell ref="A2:G2"/>
    <mergeCell ref="C118:G118"/>
    <mergeCell ref="C125:G125"/>
    <mergeCell ref="C132:G132"/>
    <mergeCell ref="C165:G165"/>
    <mergeCell ref="C159:G159"/>
    <mergeCell ref="C140:G140"/>
    <mergeCell ref="C126:G126"/>
    <mergeCell ref="C133:G133"/>
    <mergeCell ref="C135:G135"/>
    <mergeCell ref="C138:G138"/>
    <mergeCell ref="C141:G141"/>
    <mergeCell ref="C148:G148"/>
    <mergeCell ref="C152:G152"/>
    <mergeCell ref="C156:G156"/>
    <mergeCell ref="C160:G160"/>
    <mergeCell ref="C163:G163"/>
    <mergeCell ref="C110:G110"/>
    <mergeCell ref="C105:G105"/>
    <mergeCell ref="C98:G98"/>
    <mergeCell ref="C91:G91"/>
    <mergeCell ref="C88:G88"/>
    <mergeCell ref="C95:G95"/>
    <mergeCell ref="C99:G99"/>
    <mergeCell ref="C102:G102"/>
    <mergeCell ref="C106:G106"/>
    <mergeCell ref="C108:G108"/>
    <mergeCell ref="C67:G67"/>
    <mergeCell ref="C42:G42"/>
    <mergeCell ref="C41:G41"/>
    <mergeCell ref="C36:G36"/>
    <mergeCell ref="C6:G6"/>
    <mergeCell ref="C7:G7"/>
    <mergeCell ref="C9:G9"/>
    <mergeCell ref="C11:G11"/>
    <mergeCell ref="C24:G24"/>
    <mergeCell ref="C28:G28"/>
    <mergeCell ref="C33:G33"/>
    <mergeCell ref="C37:G37"/>
    <mergeCell ref="C39:G39"/>
    <mergeCell ref="C43:G43"/>
    <mergeCell ref="C50:G50"/>
    <mergeCell ref="C55:G5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r:id="rId1"/>
  <headerFooter>
    <oddHeader>&amp;RZałącznik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katarzynak</dc:creator>
  <cp:lastModifiedBy>Robert Bębenek</cp:lastModifiedBy>
  <cp:lastPrinted>2021-08-05T11:27:01Z</cp:lastPrinted>
  <dcterms:created xsi:type="dcterms:W3CDTF">2021-02-24T09:14:25Z</dcterms:created>
  <dcterms:modified xsi:type="dcterms:W3CDTF">2021-08-05T11:28:23Z</dcterms:modified>
</cp:coreProperties>
</file>