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1\13 Przebudowa drogi powiatowej nr 3336W Wieniawa - Przytyk - Jedlińsk\pytania do SWZ\"/>
    </mc:Choice>
  </mc:AlternateContent>
  <xr:revisionPtr revIDLastSave="0" documentId="13_ncr:1_{117D5076-FAE8-4431-BA49-849B684A54E8}" xr6:coauthVersionLast="47" xr6:coauthVersionMax="47" xr10:uidLastSave="{00000000-0000-0000-0000-000000000000}"/>
  <workbookProtection workbookAlgorithmName="SHA-512" workbookHashValue="bo51hiLmCopFfsmIBVTJ9Sxj0A1PdWBPje43Wfh7CEb6gAyx/lcQnpbFPAmkgxD+X2Y35RVXALHP+AJQG2sfHQ==" workbookSaltValue="iuEJhvkkTzhhJA+U3jH4Pw==" workbookSpinCount="100000" lockStructure="1"/>
  <bookViews>
    <workbookView xWindow="-120" yWindow="-120" windowWidth="29040" windowHeight="15840" xr2:uid="{00000000-000D-0000-FFFF-FFFF00000000}"/>
  </bookViews>
  <sheets>
    <sheet name="Kosztorys ofertowy" sheetId="9" r:id="rId1"/>
  </sheets>
  <definedNames>
    <definedName name="_xlnm.Print_Area" localSheetId="0">'Kosztorys ofertowy'!$A$1:$H$119</definedName>
    <definedName name="_xlnm.Print_Titles" localSheetId="0">'Kosztorys ofertowy'!$6:$6</definedName>
  </definedNames>
  <calcPr calcId="191029"/>
</workbook>
</file>

<file path=xl/calcChain.xml><?xml version="1.0" encoding="utf-8"?>
<calcChain xmlns="http://schemas.openxmlformats.org/spreadsheetml/2006/main">
  <c r="H53" i="9" l="1"/>
  <c r="H52" i="9"/>
  <c r="H50" i="9"/>
  <c r="H102" i="9"/>
  <c r="H107" i="9"/>
  <c r="H106" i="9"/>
  <c r="H105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0" i="9"/>
  <c r="H69" i="9"/>
  <c r="H68" i="9"/>
  <c r="H67" i="9"/>
  <c r="H62" i="9"/>
  <c r="H61" i="9"/>
  <c r="H60" i="9"/>
  <c r="H59" i="9"/>
  <c r="H58" i="9"/>
  <c r="H57" i="9"/>
  <c r="H51" i="9"/>
  <c r="H49" i="9"/>
  <c r="H48" i="9"/>
  <c r="H47" i="9"/>
  <c r="H46" i="9"/>
  <c r="H45" i="9"/>
  <c r="H44" i="9"/>
  <c r="H43" i="9"/>
  <c r="H42" i="9"/>
  <c r="H37" i="9"/>
  <c r="H36" i="9"/>
  <c r="H35" i="9"/>
  <c r="H34" i="9"/>
  <c r="H33" i="9"/>
  <c r="H32" i="9"/>
  <c r="H27" i="9"/>
  <c r="H26" i="9"/>
  <c r="H25" i="9"/>
  <c r="H24" i="9"/>
  <c r="H19" i="9"/>
  <c r="H18" i="9"/>
  <c r="H17" i="9"/>
  <c r="H16" i="9"/>
  <c r="H15" i="9"/>
  <c r="H14" i="9"/>
  <c r="H13" i="9"/>
  <c r="H12" i="9"/>
  <c r="H11" i="9"/>
  <c r="H10" i="9"/>
  <c r="H9" i="9"/>
  <c r="H8" i="9"/>
  <c r="H108" i="9" l="1"/>
  <c r="H109" i="9" s="1"/>
  <c r="H71" i="9"/>
  <c r="H72" i="9" s="1"/>
  <c r="H73" i="9" s="1"/>
  <c r="H63" i="9"/>
  <c r="H64" i="9" s="1"/>
  <c r="H65" i="9" s="1"/>
  <c r="H54" i="9"/>
  <c r="H38" i="9"/>
  <c r="H39" i="9" s="1"/>
  <c r="H40" i="9" s="1"/>
  <c r="H28" i="9"/>
  <c r="H29" i="9" s="1"/>
  <c r="H30" i="9" s="1"/>
  <c r="H20" i="9"/>
  <c r="H111" i="9" l="1"/>
  <c r="H110" i="9"/>
  <c r="H55" i="9"/>
  <c r="H21" i="9"/>
  <c r="H22" i="9" s="1"/>
  <c r="H112" i="9" l="1"/>
  <c r="H113" i="9"/>
</calcChain>
</file>

<file path=xl/sharedStrings.xml><?xml version="1.0" encoding="utf-8"?>
<sst xmlns="http://schemas.openxmlformats.org/spreadsheetml/2006/main" count="386" uniqueCount="274">
  <si>
    <t>L.p.</t>
  </si>
  <si>
    <t>Przedmiar</t>
  </si>
  <si>
    <t>Jedn.</t>
  </si>
  <si>
    <t>ROBOTY ROZBIÓRKOWE I PRZYGOTOWAWCZE</t>
  </si>
  <si>
    <t>1.1</t>
  </si>
  <si>
    <t>D 01.01.01</t>
  </si>
  <si>
    <t>km</t>
  </si>
  <si>
    <t>1.2</t>
  </si>
  <si>
    <t>D 01.02.04</t>
  </si>
  <si>
    <t>m2</t>
  </si>
  <si>
    <t>1.3</t>
  </si>
  <si>
    <t>szt.</t>
  </si>
  <si>
    <t>1.4</t>
  </si>
  <si>
    <t>1.5</t>
  </si>
  <si>
    <t>ha</t>
  </si>
  <si>
    <t>1.6</t>
  </si>
  <si>
    <t>D 02.01.01</t>
  </si>
  <si>
    <t>m3</t>
  </si>
  <si>
    <t>1.7</t>
  </si>
  <si>
    <t>1.8</t>
  </si>
  <si>
    <t>1.9</t>
  </si>
  <si>
    <t>1.10</t>
  </si>
  <si>
    <t>D 07.02.01</t>
  </si>
  <si>
    <t>1.11</t>
  </si>
  <si>
    <t>1.12</t>
  </si>
  <si>
    <t>ROBOTY ZIEMNE</t>
  </si>
  <si>
    <t>2.1</t>
  </si>
  <si>
    <t>2.2</t>
  </si>
  <si>
    <t>2.3</t>
  </si>
  <si>
    <t>D 02.03.01</t>
  </si>
  <si>
    <t>Razem</t>
  </si>
  <si>
    <t>Opis</t>
  </si>
  <si>
    <t>ELEMENTY  ULIC</t>
  </si>
  <si>
    <t>PODBUDOWY I NAWIERZCHNIE</t>
  </si>
  <si>
    <t>ROBOTY WYKOŃCZENIOWE I DODATKOWE</t>
  </si>
  <si>
    <t>URZĄDZENIA BEZPIECZEŃSTWA RUCHU</t>
  </si>
  <si>
    <t>Spec.</t>
  </si>
  <si>
    <t>Cena jedn.</t>
  </si>
  <si>
    <t>Rozdział razem:</t>
  </si>
  <si>
    <t>Wartość VAT [23,0%]:</t>
  </si>
  <si>
    <t>Całkowita wartość rozdziału:</t>
  </si>
  <si>
    <t>D 04.01.01</t>
  </si>
  <si>
    <t>3.1</t>
  </si>
  <si>
    <t>D 08.01.01</t>
  </si>
  <si>
    <t>m</t>
  </si>
  <si>
    <t>3.2</t>
  </si>
  <si>
    <t>3.3</t>
  </si>
  <si>
    <t>D 08.03.01</t>
  </si>
  <si>
    <t>3.4</t>
  </si>
  <si>
    <t>D 08.02.02</t>
  </si>
  <si>
    <t>3.5</t>
  </si>
  <si>
    <t>3.6</t>
  </si>
  <si>
    <t>4.1</t>
  </si>
  <si>
    <t>D 04.02.01</t>
  </si>
  <si>
    <t>4.2</t>
  </si>
  <si>
    <t>4.3</t>
  </si>
  <si>
    <t>D 04.05.01</t>
  </si>
  <si>
    <t>4.4</t>
  </si>
  <si>
    <t>D 04.04.02</t>
  </si>
  <si>
    <t>4.5</t>
  </si>
  <si>
    <t>4.6</t>
  </si>
  <si>
    <t>D 04.03.01</t>
  </si>
  <si>
    <t>4.7</t>
  </si>
  <si>
    <t>D 04.09.01</t>
  </si>
  <si>
    <t>4.8</t>
  </si>
  <si>
    <t>D 05.03.05b</t>
  </si>
  <si>
    <t>4.9</t>
  </si>
  <si>
    <t>D 05.03.05a</t>
  </si>
  <si>
    <t>5.1</t>
  </si>
  <si>
    <t>D 03.01.01a</t>
  </si>
  <si>
    <t>5.2</t>
  </si>
  <si>
    <t>S. 01.01.</t>
  </si>
  <si>
    <t>5.3</t>
  </si>
  <si>
    <t>5.4</t>
  </si>
  <si>
    <t>M.19.01.04.</t>
  </si>
  <si>
    <t>5.5</t>
  </si>
  <si>
    <t>D 06.01.01.</t>
  </si>
  <si>
    <t>5.6</t>
  </si>
  <si>
    <t>6.1</t>
  </si>
  <si>
    <t>6.2</t>
  </si>
  <si>
    <t>6.3</t>
  </si>
  <si>
    <t>D 07.01.01</t>
  </si>
  <si>
    <t>6.4</t>
  </si>
  <si>
    <t>Kosztorys razem:</t>
  </si>
  <si>
    <t>Całkowita wartość kosztorysu:</t>
  </si>
  <si>
    <r>
      <rPr>
        <sz val="11"/>
        <rFont val="Calibri"/>
        <family val="2"/>
        <charset val="238"/>
        <scheme val="minor"/>
      </rPr>
      <t>Wykonanie frezowania nawierzchni asfaltowych na zimno: średnia grubość warstwy 8 cm, -wywóz urobku w miejsce wskazane przez Inwestora
Przedmiar: 18,00</t>
    </r>
  </si>
  <si>
    <r>
      <rPr>
        <sz val="11"/>
        <rFont val="Calibri"/>
        <family val="2"/>
        <charset val="238"/>
        <scheme val="minor"/>
      </rPr>
      <t>Karczowanie krzaków i podszycia przy ilości sztuk 2000/ha
Przedmiar: 0,01</t>
    </r>
  </si>
  <si>
    <r>
      <rPr>
        <sz val="11"/>
        <rFont val="Calibri"/>
        <family val="2"/>
        <charset val="238"/>
        <scheme val="minor"/>
      </rPr>
      <t>Demontaż słupów z rur stalowych o średnicy 70 mm dla znaków drogowych, wraz z odkopaniem  dołów
Przedmiar: 7,00</t>
    </r>
  </si>
  <si>
    <r>
      <rPr>
        <sz val="11"/>
        <rFont val="Calibri"/>
        <family val="2"/>
        <charset val="238"/>
        <scheme val="minor"/>
      </rPr>
      <t>Demontaż  tarcz znaków drogowych odblaskowych
Przedmiar: 7,00</t>
    </r>
  </si>
  <si>
    <r>
      <rPr>
        <sz val="11"/>
        <rFont val="Calibri"/>
        <family val="2"/>
        <charset val="238"/>
        <scheme val="minor"/>
      </rPr>
      <t>Roboty ziemne poprzeczne na przerzut wykonane ręcznie z wbudowaniem ziemi w nasyp, w gruncie kat. III wraz z zagęszczeniem i zwilżeniem w miarę potrzeby warstw zegęszczanych wodą - wykopy związane z zabezpieczeniem kabli telefonicznych, elektr.
Przedmiar: 27,00</t>
    </r>
  </si>
  <si>
    <r>
      <rPr>
        <sz val="11"/>
        <rFont val="Calibri"/>
        <family val="2"/>
        <charset val="238"/>
        <scheme val="minor"/>
      </rPr>
      <t>Profilowanie i zageszczenie podłoża pod warstwy konstrukcyjne nawierzchni wykonane mechanicznie w gruncie kat. II-IV
Przedmiar: 6 887,74</t>
    </r>
  </si>
  <si>
    <r>
      <rPr>
        <sz val="11"/>
        <rFont val="Calibri"/>
        <family val="2"/>
        <charset val="238"/>
        <scheme val="minor"/>
      </rPr>
      <t>Ustawienie krawężników betonowych najazdowych o wymiarach 15x22 cm wraz z wykonaniem ławy z oporem z betonu C12/15
Przedmiar: 315,50</t>
    </r>
  </si>
  <si>
    <r>
      <rPr>
        <sz val="11"/>
        <rFont val="Calibri"/>
        <family val="2"/>
        <charset val="238"/>
        <scheme val="minor"/>
      </rPr>
      <t>Ustawienie krawężników betonowych wystających o wymiarach 15x30 cm wraz z wykonaniem ławy z oporem z betonu C12/15
Przedmiar: 1 056,90</t>
    </r>
  </si>
  <si>
    <r>
      <rPr>
        <sz val="11"/>
        <rFont val="Calibri"/>
        <family val="2"/>
        <charset val="238"/>
        <scheme val="minor"/>
      </rPr>
      <t>Wykonanie chodników z kostki brukowej betonowej o grubości 8 cm, szarej na podsypce cementowo-piaskowej, spoiny wypełnione piaskiem
Przedmiar: 70,00</t>
    </r>
  </si>
  <si>
    <r>
      <rPr>
        <sz val="11"/>
        <rFont val="Calibri"/>
        <family val="2"/>
        <charset val="238"/>
        <scheme val="minor"/>
      </rPr>
      <t>Wykonanie i zagęszczanie mechanicznie warstwy z piasku w korycie lub na całej szerokości drogi, grubość warstwy 20 cm
Przedmiar: 8 989,24</t>
    </r>
  </si>
  <si>
    <r>
      <rPr>
        <sz val="11"/>
        <rFont val="Calibri"/>
        <family val="2"/>
        <charset val="238"/>
        <scheme val="minor"/>
      </rPr>
      <t>Wykonanie i zagęszczanie mechanicznie warstwy z pospółki na poboczach, grubość warstwy 10 cm
Przedmiar: 970,00</t>
    </r>
  </si>
  <si>
    <r>
      <rPr>
        <sz val="11"/>
        <rFont val="Calibri"/>
        <family val="2"/>
        <charset val="238"/>
        <scheme val="minor"/>
      </rPr>
      <t>Wykonanie podbudowy z gruntu stabilizowanego cementem, gruntocement przygotowywany w wytwórni C 1,5/2,0, pielęgnacja podbudowy przez posypanie piaskiem i polewanie wodą, grubość warstwy po zagęszczeniu 20 cm
Przedmiar: 6 234,24</t>
    </r>
  </si>
  <si>
    <r>
      <rPr>
        <sz val="11"/>
        <rFont val="Calibri"/>
        <family val="2"/>
        <charset val="238"/>
        <scheme val="minor"/>
      </rPr>
      <t>Ułożenie siatki  do zbrojenia warstw bitumicznych, na połączeniu istniejącej nawierzchni z projektowaną - siatka z włókna szklanego lub stalowa o wytzrym. na rozciąganie 50 kN/m w obu kierunkach.
Przedmiar: 0,27</t>
    </r>
  </si>
  <si>
    <r>
      <rPr>
        <sz val="11"/>
        <rFont val="Calibri"/>
        <family val="2"/>
        <charset val="238"/>
        <scheme val="minor"/>
      </rPr>
      <t>Regulacja pionowa studzienek dla urządzeń podziemnych,objętość betonu w jednym miejscu do 0,1 m3
Przedmiar: 1,50</t>
    </r>
  </si>
  <si>
    <r>
      <rPr>
        <sz val="11"/>
        <rFont val="Calibri"/>
        <family val="2"/>
        <charset val="238"/>
        <scheme val="minor"/>
      </rPr>
      <t>Ręczne plantowanie powierzchni gruntu rodzimego kategorii II- wyrównanie poboczy, skarp rowów
Przedmiar: 7 275,00</t>
    </r>
  </si>
  <si>
    <r>
      <rPr>
        <sz val="11"/>
        <rFont val="Calibri"/>
        <family val="2"/>
        <charset val="238"/>
        <scheme val="minor"/>
      </rPr>
      <t>Wykonanie balustrady stalowej U12 (mostowa) wysokości h=1,2 m, balustrada zabezpieczona warstwą antykorozyjną oraz dodatkową powłoką malarską wraz z fundamnetem pod słupki z
betonu  (C12/15)
Przedmiar: 34,00</t>
    </r>
  </si>
  <si>
    <r>
      <rPr>
        <sz val="11"/>
        <rFont val="Calibri"/>
        <family val="2"/>
        <charset val="238"/>
        <scheme val="minor"/>
      </rPr>
      <t>Humusowanie z obsianiem skarp trawą o szerokości do 1 m przy grubości warstwy ziemi urodzajnej (humusu) 5 cm z częściowym dowozem ziemi urodzajnej
Przedmiar: 7 275,00</t>
    </r>
  </si>
  <si>
    <r>
      <rPr>
        <sz val="11"/>
        <rFont val="Calibri"/>
        <family val="2"/>
        <charset val="238"/>
        <scheme val="minor"/>
      </rPr>
      <t>MONTAŻ FUNDAMENTU I KRZYŻA
DREWNIANEGO (kapliczka) -przeniesienie w inną lokalizację
Przedmiar: 1,00</t>
    </r>
  </si>
  <si>
    <r>
      <rPr>
        <sz val="11"/>
        <rFont val="Calibri"/>
        <family val="2"/>
        <charset val="238"/>
        <scheme val="minor"/>
      </rPr>
      <t>Ustawienie słupów z rur stalowych o średnicy 70 mm dla znaków drogowych, wraz z wykonaniem i zasypaniem dołów z ubiciem warstwami
Przedmiar: 28,00</t>
    </r>
  </si>
  <si>
    <r>
      <rPr>
        <sz val="11"/>
        <rFont val="Calibri"/>
        <family val="2"/>
        <charset val="238"/>
        <scheme val="minor"/>
      </rPr>
      <t>Przymocowanie do gotowych słupków tarcz znaków drogowych odblaskowych - nowe
Przedmiar: 28,00</t>
    </r>
  </si>
  <si>
    <r>
      <rPr>
        <sz val="11"/>
        <rFont val="Calibri"/>
        <family val="2"/>
        <charset val="238"/>
        <scheme val="minor"/>
      </rPr>
      <t>Oznakowanie poziome jezdni materiałami grubowarstwowymi - linie przerywane i ciągłe, wykonywane sposobem mechanicznym
Przedmiar: 99,60</t>
    </r>
  </si>
  <si>
    <t>Układanie rur osłonowych, dwudzielnych z PE o średnicy do 110 mm
Przedmiar: 0,54</t>
  </si>
  <si>
    <r>
      <rPr>
        <sz val="11"/>
        <rFont val="Calibri"/>
        <family val="2"/>
        <charset val="238"/>
        <scheme val="minor"/>
      </rPr>
      <t>Oznakowanie poziome jezdni materiałami grubowarstwowymi - linie na przejściach i skrzyżowaniach, wykonywane sposobem mechanicznym
Przedmiar:</t>
    </r>
    <r>
      <rPr>
        <sz val="11"/>
        <color rgb="FF000000"/>
        <rFont val="Calibri"/>
        <family val="2"/>
        <charset val="238"/>
        <scheme val="minor"/>
      </rPr>
      <t xml:space="preserve"> 28,90</t>
    </r>
  </si>
  <si>
    <t>Analiza własna:
BCD 0315
21.20.01-11</t>
  </si>
  <si>
    <t>Pozycja scalona
KNNR 0001
0202-0802</t>
  </si>
  <si>
    <t>Pozycja scalona
KNNR 0006 0404-0500</t>
  </si>
  <si>
    <t>Pozycja scalona
KNNR 0001 0410-0100</t>
  </si>
  <si>
    <t>Pozycja scalona
KNNR 0005 0705-0200</t>
  </si>
  <si>
    <t>Pozycja scalona
KNNR 0006 1305-0100</t>
  </si>
  <si>
    <t>Pozycja scalona
KNNR 0001 0501-0200</t>
  </si>
  <si>
    <t>KANALIZACJA DESZCZOWA</t>
  </si>
  <si>
    <t>kpl</t>
  </si>
  <si>
    <r>
      <rPr>
        <sz val="11"/>
        <rFont val="Calibri"/>
        <family val="2"/>
        <charset val="238"/>
        <scheme val="minor"/>
      </rPr>
      <t>Kanały rurowe - podłoża z materiałów sypkich o grub.10 cm - PODSYPKA 10cm
Przedmiar: 72,02</t>
    </r>
  </si>
  <si>
    <r>
      <rPr>
        <sz val="11"/>
        <rFont val="Calibri"/>
        <family val="2"/>
        <charset val="238"/>
        <scheme val="minor"/>
      </rPr>
      <t>Kanały z rur PVC litych SN8 łączonych na wcisk o śr. zewn. 200 mm
Przedmiar: 70,00</t>
    </r>
  </si>
  <si>
    <r>
      <rPr>
        <sz val="11"/>
        <rFont val="Calibri"/>
        <family val="2"/>
        <charset val="238"/>
        <scheme val="minor"/>
      </rPr>
      <t>Kanały z rur typu PVC o średnicy 400 mm łączone na wcisk
Przedmiar: 445,00</t>
    </r>
  </si>
  <si>
    <r>
      <rPr>
        <sz val="11"/>
        <rFont val="Calibri"/>
        <family val="2"/>
        <charset val="238"/>
        <scheme val="minor"/>
      </rPr>
      <t>Kanały z rur PVC litych SN8 łączonych na wcisk o śr. zewn. 315 mm
Przedmiar: 73,00</t>
    </r>
  </si>
  <si>
    <t>Kanały rurowe - podłoża z materiałów sypkich o grub.30 cm - OBSYPKA 30cm
analiza indywidualna
Przedmiar: 431,87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</si>
  <si>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200mm.
Przedmiar: 40,00</t>
    </r>
  </si>
  <si>
    <t>przejście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</si>
  <si>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315mm.
Przedmiar: 6,00</t>
    </r>
  </si>
  <si>
    <t>Dostawa i montaż w ścianach studni betonowych przejść szczelnych do rur kanalizacyjnych PVC o średnicy 400mm.
Przedmiar: 26,00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</si>
  <si>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600mm.
Przedmiar: 6,00</t>
    </r>
  </si>
  <si>
    <r>
      <rPr>
        <sz val="11"/>
        <rFont val="Calibri"/>
        <family val="2"/>
        <charset val="238"/>
        <scheme val="minor"/>
      </rPr>
      <t>Studnie rewizyjne z kręgów betonowych o śr. 1200 mm w gotowym wykopie.
Przedmiar: 11,00</t>
    </r>
  </si>
  <si>
    <t>stud.</t>
  </si>
  <si>
    <r>
      <rPr>
        <sz val="11"/>
        <rFont val="Calibri"/>
        <family val="2"/>
        <charset val="238"/>
        <scheme val="minor"/>
      </rPr>
      <t>Studnie rewizyjne z kręgów betonowych o średnicy  1500 mm i głębokości 3m w gotowym wykopie
Przedmiar: 8,00</t>
    </r>
  </si>
  <si>
    <r>
      <rPr>
        <sz val="11"/>
        <rFont val="Calibri"/>
        <family val="2"/>
        <charset val="238"/>
        <scheme val="minor"/>
      </rPr>
      <t>Studzienki ściekowe uliczne betonowe o
śr.500 mm z osadnikiem
Przedmiar: 20,00</t>
    </r>
  </si>
  <si>
    <r>
      <rPr>
        <sz val="11"/>
        <rFont val="Calibri"/>
        <family val="2"/>
        <charset val="238"/>
        <scheme val="minor"/>
      </rPr>
      <t>Osadnik piasku przy studniach
Przedmiar: 4,00</t>
    </r>
  </si>
  <si>
    <r>
      <rPr>
        <sz val="11"/>
        <rFont val="Calibri"/>
        <family val="2"/>
        <charset val="238"/>
        <scheme val="minor"/>
      </rPr>
      <t>Dostawa obsypki rurociągu kruszywem dowiezionym - PRZYJĘTO 50% WYMIANA GRUNTU
Przedmiar: 299,44</t>
    </r>
  </si>
  <si>
    <t>S-219 1400-05</t>
  </si>
  <si>
    <r>
      <rPr>
        <sz val="11"/>
        <rFont val="Calibri"/>
        <family val="2"/>
        <charset val="238"/>
        <scheme val="minor"/>
      </rPr>
      <t>Rury ochronne (osłonowe) z tworzyw o
śr.nom. 110 mm - AROT
Przedmiar: 9,00</t>
    </r>
  </si>
  <si>
    <r>
      <rPr>
        <sz val="11"/>
        <rFont val="Calibri"/>
        <family val="2"/>
        <charset val="238"/>
        <scheme val="minor"/>
      </rPr>
      <t>Próba szczelności kanałów rurowych o śr. nom. 315mm - analiza indywidualna próba szczelności zgodnie z PN-EN 1610
Przedmiar: 73,00</t>
    </r>
  </si>
  <si>
    <r>
      <rPr>
        <sz val="11"/>
        <rFont val="Calibri"/>
        <family val="2"/>
        <charset val="238"/>
        <scheme val="minor"/>
      </rPr>
      <t>Próba szczelności kanałów rurowych o średnicy  nominalnej 400 mm analiza indywidualna próba szczelności zgodnie z PN-EN 1610
Przedmiar:</t>
    </r>
    <r>
      <rPr>
        <sz val="11"/>
        <color rgb="FF000000"/>
        <rFont val="Calibri"/>
        <family val="2"/>
        <charset val="238"/>
        <scheme val="minor"/>
      </rPr>
      <t xml:space="preserve"> 445,00</t>
    </r>
  </si>
  <si>
    <r>
      <rPr>
        <sz val="11"/>
        <rFont val="Calibri"/>
        <family val="2"/>
        <charset val="238"/>
        <scheme val="minor"/>
      </rPr>
      <t>Próba szczelności kanałów rurowych o śr. nom. 200 mm - analiza indywidualna próba szczelności zgodnie z PN-EN 1610
Przedmiar: 70,00</t>
    </r>
  </si>
  <si>
    <r>
      <rPr>
        <sz val="11"/>
        <rFont val="Calibri"/>
        <family val="2"/>
        <charset val="238"/>
        <scheme val="minor"/>
      </rPr>
      <t>Próba szczelności kanałów rurowych o średnicy  nominalnej 600mm analiza indywidualna próba szczelności zgodnie z PN-EN 1610
Przedmiar: 9,00</t>
    </r>
  </si>
  <si>
    <r>
      <rPr>
        <sz val="11"/>
        <rFont val="Calibri"/>
        <family val="2"/>
        <charset val="238"/>
        <scheme val="minor"/>
      </rPr>
      <t>Obudowy kolektorów o średnicy 60 cm wyloty z kamienia
Przedmiar: 2,00</t>
    </r>
  </si>
  <si>
    <r>
      <rPr>
        <sz val="11"/>
        <rFont val="Calibri"/>
        <family val="2"/>
        <charset val="238"/>
        <scheme val="minor"/>
      </rPr>
      <t>Wyloty prefabrykowane o średnicy 400mm
Przedmiar: 36,00</t>
    </r>
  </si>
  <si>
    <t>Procedury przedoodbiorowe - inspekcja wideo (z raportem spadków) na sieci rurowej.
Przedmiar: 633,00</t>
  </si>
  <si>
    <t>Wykonanie części przelotowej przepustów drogowych rurowych dwuotworowych, która składa się z ławy fundamentowej z betonu, rur żelbetowych fi 2 x 120 cm, kl. obc. A, obsypki
Przedmiar: 24,00</t>
  </si>
  <si>
    <t>Wykonanie murów oporowych, prefabrykowanych, typu "L", wraz z wykonaniem robót ziemnych, fundamentów, deskowania i izolacji ścian lepikiem - h=280 cm
Przedmiar: 10,00</t>
  </si>
  <si>
    <t>Analiza własna:</t>
  </si>
  <si>
    <r>
      <rPr>
        <sz val="11"/>
        <rFont val="Calibri"/>
        <family val="2"/>
        <charset val="238"/>
        <scheme val="minor"/>
      </rPr>
      <t>Montaż separatora lamelowego 6/60/1200 Dn1500mm z  osadnikiem i 1,5/15/30 z osadnikiem
Przedmiar: 1,00</t>
    </r>
  </si>
  <si>
    <t xml:space="preserve"> m3</t>
  </si>
  <si>
    <t xml:space="preserve"> m</t>
  </si>
  <si>
    <t>Ścinanie drzew bez utrudnień o średnicy 36-45 cm wraz z karczowaniem pni oraz wywiezieniem dłużyc, gałęzi i karpiny poza teren budowy
Przedmiar: 14,00</t>
  </si>
  <si>
    <t>Ścinanie drzew bez utrudnień o średnicy 66-75 cm wraz z karczowaniem pni oraz wywiezieniem dłużyc, gałęzi i karpiny poza teren budowy          
Przedmiar: 30,00</t>
  </si>
  <si>
    <t>Zdjęcie warstwy ziemi urodzajnej (humusu) o grub. warstwy do 15 cm z wywiezieniem nadmiaru humusu  poza teren budowy
Przedmiar: 727,50</t>
  </si>
  <si>
    <t>Mechaniczne rozebranie nawierzchni z mieszanek mineralno-bitumicznych, grubość nawierzchni 6 cm z wywiezieniem materiałów z rozbiórk poza teren budowy
Przedmiar: 5 335,00</t>
  </si>
  <si>
    <t>Mechaniczne rozebranie podbudowy z kruszywa łamanego lub naturalnego, lub  bruku kamiennego grubość warstwy 20 cm z wywiezieniem materiałów z rozbiórki poza teren budowy
Przedmiar: 5 335,00</t>
  </si>
  <si>
    <t>Rozebranie nawierzchni zjazdów i chodników z płyt drogowych (trylinki), kostki betonowej, betonowej, tłuczniowej, z betonu asf oraz krawężników na ławie, obrzeży i wywiezienie gruzu poza teren budowy
Przedmiar: 105,00</t>
  </si>
  <si>
    <t>Roboty ziemne ,z transportem urobku w obrębie lub poza terenem budowy grunt kat. III, IV - wykopy pod jezdnię, chodniki i rowy
Przedmiar: 63,31</t>
  </si>
  <si>
    <t>Wykonanie nasypów mechanicznie z gruntu kat. II z transportem urobku na nasyp  wraz z formowaniem i zagęszczeniem nasypu i zwilżeniem w miarę potrzeby warstw zagęszczanych wodą- grunt dowieziony (materiał wykonawcy)
Przedmiar: 685,71</t>
  </si>
  <si>
    <t xml:space="preserve"> m2</t>
  </si>
  <si>
    <t>Wykopy oraz przekopy wykonywane  na odkład w gruncie kat.I-IV
Przedmiar: 1 253,25</t>
  </si>
  <si>
    <t>Pełne umocnienie pionowych ścian wykopów liniowych szer. do 1,0m i głęb. do 3,0m 
Przedmiar: 1 266,00</t>
  </si>
  <si>
    <t>Zasypywanie wykopów  w gruncie kat. I-IV
Przedmiar: 598,87</t>
  </si>
  <si>
    <t>Zagęszczenie nasypów ; grunty sypkie kat. I-IV
Przedmiar: 1 102,76</t>
  </si>
  <si>
    <t>Wywóz nadmiaru ziemi (grunt kat. I-IV)  i utylizacja ziemi.
Przedmiar: 874,66</t>
  </si>
  <si>
    <t>Roboty pomiarowe przy liniowych robotach ziemnych Inwentaryzacja powykonawcza
Przedmiar: 1,00</t>
  </si>
  <si>
    <t>Rozbudowa drogi powiatowej nr 3336W Wieniawa - Przytyk - Jedlińsk wraz z budową ścieżki rowerowej</t>
  </si>
  <si>
    <t>(podpis i pieczęć  Wykonawcy)</t>
  </si>
  <si>
    <t>Podstawa
opisu</t>
  </si>
  <si>
    <r>
      <rPr>
        <sz val="11"/>
        <rFont val="Calibri"/>
        <family val="2"/>
        <charset val="238"/>
        <scheme val="minor"/>
      </rPr>
      <t>BCD 0308
01.01.01.011</t>
    </r>
  </si>
  <si>
    <r>
      <rPr>
        <sz val="11"/>
        <rFont val="Calibri"/>
        <family val="2"/>
        <charset val="238"/>
        <scheme val="minor"/>
      </rPr>
      <t>BCD 0308
05.03.11.033</t>
    </r>
  </si>
  <si>
    <r>
      <rPr>
        <sz val="11"/>
        <rFont val="Calibri"/>
        <family val="2"/>
        <charset val="238"/>
        <scheme val="minor"/>
      </rPr>
      <t>BCD 0315
01.03.25-04</t>
    </r>
  </si>
  <si>
    <r>
      <rPr>
        <sz val="11"/>
        <rFont val="Calibri"/>
        <family val="2"/>
        <charset val="238"/>
        <scheme val="minor"/>
      </rPr>
      <t>BCD 0315
01.03.25-06</t>
    </r>
  </si>
  <si>
    <r>
      <rPr>
        <sz val="11"/>
        <rFont val="Calibri"/>
        <family val="2"/>
        <charset val="238"/>
        <scheme val="minor"/>
      </rPr>
      <t>BCD 0315
01.03.25-22</t>
    </r>
  </si>
  <si>
    <r>
      <rPr>
        <sz val="11"/>
        <rFont val="Calibri"/>
        <family val="2"/>
        <charset val="238"/>
        <scheme val="minor"/>
      </rPr>
      <t>BCD 0315
01.02.02-03</t>
    </r>
  </si>
  <si>
    <r>
      <rPr>
        <sz val="11"/>
        <rFont val="Calibri"/>
        <family val="2"/>
        <charset val="238"/>
        <scheme val="minor"/>
      </rPr>
      <t>BCD 0308
01.02.04.063</t>
    </r>
  </si>
  <si>
    <r>
      <rPr>
        <sz val="11"/>
        <rFont val="Calibri"/>
        <family val="2"/>
        <charset val="238"/>
        <scheme val="minor"/>
      </rPr>
      <t>BCD 0308
01.02.04.013</t>
    </r>
  </si>
  <si>
    <r>
      <rPr>
        <sz val="11"/>
        <rFont val="Calibri"/>
        <family val="2"/>
        <charset val="238"/>
        <scheme val="minor"/>
      </rPr>
      <t>BCD 0315
01.03.02-13</t>
    </r>
  </si>
  <si>
    <r>
      <rPr>
        <sz val="11"/>
        <rFont val="Calibri"/>
        <family val="2"/>
        <charset val="238"/>
        <scheme val="minor"/>
      </rPr>
      <t>BCD 0105
0201-0210</t>
    </r>
  </si>
  <si>
    <r>
      <rPr>
        <sz val="11"/>
        <rFont val="Calibri"/>
        <family val="2"/>
        <charset val="238"/>
        <scheme val="minor"/>
      </rPr>
      <t>BCD 0105
0201-0810</t>
    </r>
  </si>
  <si>
    <r>
      <rPr>
        <sz val="11"/>
        <rFont val="Calibri"/>
        <family val="2"/>
        <charset val="238"/>
        <scheme val="minor"/>
      </rPr>
      <t>BCD 0105
0101-0820</t>
    </r>
  </si>
  <si>
    <r>
      <rPr>
        <sz val="11"/>
        <rFont val="Calibri"/>
        <family val="2"/>
        <charset val="238"/>
        <scheme val="minor"/>
      </rPr>
      <t>BCD 0105
0301-0120</t>
    </r>
  </si>
  <si>
    <r>
      <rPr>
        <sz val="11"/>
        <rFont val="Calibri"/>
        <family val="2"/>
        <charset val="238"/>
        <scheme val="minor"/>
      </rPr>
      <t>BCD 0308
04.01.01.041</t>
    </r>
  </si>
  <si>
    <r>
      <rPr>
        <sz val="11"/>
        <rFont val="Calibri"/>
        <family val="2"/>
        <charset val="238"/>
        <scheme val="minor"/>
      </rPr>
      <t>BCD 0308
08.01.01.012</t>
    </r>
  </si>
  <si>
    <r>
      <rPr>
        <sz val="11"/>
        <rFont val="Calibri"/>
        <family val="2"/>
        <charset val="238"/>
        <scheme val="minor"/>
      </rPr>
      <t>BCD 0315
05.03.23-32</t>
    </r>
  </si>
  <si>
    <r>
      <rPr>
        <sz val="11"/>
        <rFont val="Calibri"/>
        <family val="2"/>
        <charset val="238"/>
        <scheme val="minor"/>
      </rPr>
      <t>BCD 0315
08.02.02-41</t>
    </r>
  </si>
  <si>
    <r>
      <rPr>
        <sz val="11"/>
        <rFont val="Calibri"/>
        <family val="2"/>
        <charset val="238"/>
        <scheme val="minor"/>
      </rPr>
      <t>BCD 0315
08.02.02-42</t>
    </r>
  </si>
  <si>
    <r>
      <rPr>
        <sz val="11"/>
        <rFont val="Calibri"/>
        <family val="2"/>
        <charset val="238"/>
        <scheme val="minor"/>
      </rPr>
      <t>BCD 0308
04.02.01.013</t>
    </r>
  </si>
  <si>
    <r>
      <rPr>
        <sz val="11"/>
        <rFont val="Calibri"/>
        <family val="2"/>
        <charset val="238"/>
        <scheme val="minor"/>
      </rPr>
      <t>BCD 0315
04.02.01-21</t>
    </r>
  </si>
  <si>
    <r>
      <rPr>
        <sz val="11"/>
        <rFont val="Calibri"/>
        <family val="2"/>
        <charset val="238"/>
        <scheme val="minor"/>
      </rPr>
      <t>BCD 0315
04.05.01-31</t>
    </r>
  </si>
  <si>
    <r>
      <rPr>
        <sz val="11"/>
        <rFont val="Calibri"/>
        <family val="2"/>
        <charset val="238"/>
        <scheme val="minor"/>
      </rPr>
      <t>BCD 0308
04.04.02.023</t>
    </r>
  </si>
  <si>
    <r>
      <rPr>
        <sz val="11"/>
        <rFont val="Calibri"/>
        <family val="2"/>
        <charset val="238"/>
        <scheme val="minor"/>
      </rPr>
      <t>BCD 0315
04.04.02-12</t>
    </r>
  </si>
  <si>
    <r>
      <rPr>
        <sz val="11"/>
        <rFont val="Calibri"/>
        <family val="2"/>
        <charset val="238"/>
        <scheme val="minor"/>
      </rPr>
      <t>BCD 0308
04.03.01.031</t>
    </r>
  </si>
  <si>
    <r>
      <rPr>
        <sz val="11"/>
        <rFont val="Calibri"/>
        <family val="2"/>
        <charset val="238"/>
        <scheme val="minor"/>
      </rPr>
      <t>BCD 0315
05.03.05-08</t>
    </r>
  </si>
  <si>
    <r>
      <rPr>
        <sz val="11"/>
        <rFont val="Calibri"/>
        <family val="2"/>
        <charset val="238"/>
        <scheme val="minor"/>
      </rPr>
      <t>BCD 0315
05.03.05-27</t>
    </r>
  </si>
  <si>
    <r>
      <rPr>
        <sz val="11"/>
        <rFont val="Calibri"/>
        <family val="2"/>
        <charset val="238"/>
        <scheme val="minor"/>
      </rPr>
      <t>BCD 0315
07.05.01-03</t>
    </r>
  </si>
  <si>
    <r>
      <rPr>
        <sz val="11"/>
        <rFont val="Calibri"/>
        <family val="2"/>
        <charset val="238"/>
        <scheme val="minor"/>
      </rPr>
      <t>BCD 0308
06.01.01.023</t>
    </r>
  </si>
  <si>
    <r>
      <rPr>
        <sz val="11"/>
        <rFont val="Calibri"/>
        <family val="2"/>
        <charset val="238"/>
        <scheme val="minor"/>
      </rPr>
      <t>BCD 0308
07.01.01.042</t>
    </r>
  </si>
  <si>
    <r>
      <rPr>
        <sz val="11"/>
        <rFont val="Calibri"/>
        <family val="2"/>
        <charset val="238"/>
        <scheme val="minor"/>
      </rPr>
      <t>BCD 0308
07.01.01.051</t>
    </r>
  </si>
  <si>
    <r>
      <rPr>
        <sz val="11"/>
        <rFont val="Calibri"/>
        <family val="2"/>
        <charset val="238"/>
        <scheme val="minor"/>
      </rPr>
      <t>KNRw 0201
0113-0800</t>
    </r>
  </si>
  <si>
    <r>
      <rPr>
        <sz val="11"/>
        <rFont val="Calibri"/>
        <family val="2"/>
        <charset val="238"/>
        <scheme val="minor"/>
      </rPr>
      <t>KNR 0201
0217-0500</t>
    </r>
  </si>
  <si>
    <r>
      <rPr>
        <sz val="11"/>
        <rFont val="Calibri"/>
        <family val="2"/>
        <charset val="238"/>
        <scheme val="minor"/>
      </rPr>
      <t>KNR 0201
0322-0200</t>
    </r>
  </si>
  <si>
    <r>
      <rPr>
        <sz val="11"/>
        <rFont val="Calibri"/>
        <family val="2"/>
        <charset val="238"/>
        <scheme val="minor"/>
      </rPr>
      <t>KNR 0218
0501-0100</t>
    </r>
  </si>
  <si>
    <r>
      <rPr>
        <sz val="11"/>
        <rFont val="Calibri"/>
        <family val="2"/>
        <charset val="238"/>
        <scheme val="minor"/>
      </rPr>
      <t>KNRw 0218
0408-0300</t>
    </r>
  </si>
  <si>
    <r>
      <rPr>
        <sz val="11"/>
        <rFont val="Calibri"/>
        <family val="2"/>
        <charset val="238"/>
        <scheme val="minor"/>
      </rPr>
      <t>KNRw 0218
0408-0600</t>
    </r>
  </si>
  <si>
    <r>
      <rPr>
        <sz val="11"/>
        <rFont val="Calibri"/>
        <family val="2"/>
        <charset val="238"/>
        <scheme val="minor"/>
      </rPr>
      <t>KNRw 0218
0408-0500</t>
    </r>
  </si>
  <si>
    <r>
      <rPr>
        <sz val="11"/>
        <rFont val="Calibri"/>
        <family val="2"/>
        <charset val="238"/>
        <scheme val="minor"/>
      </rPr>
      <t>KNRw 0218
0408-0800</t>
    </r>
  </si>
  <si>
    <r>
      <rPr>
        <sz val="11"/>
        <rFont val="Calibri"/>
        <family val="2"/>
        <charset val="238"/>
        <scheme val="minor"/>
      </rPr>
      <t>KNR 0218
0501-0200</t>
    </r>
  </si>
  <si>
    <r>
      <rPr>
        <sz val="11"/>
        <rFont val="Calibri"/>
        <family val="2"/>
        <charset val="238"/>
        <scheme val="minor"/>
      </rPr>
      <t>KNR 0202
1912-0100</t>
    </r>
  </si>
  <si>
    <r>
      <rPr>
        <sz val="11"/>
        <rFont val="Calibri"/>
        <family val="2"/>
        <charset val="238"/>
        <scheme val="minor"/>
      </rPr>
      <t>KNRw 0218
0513-0300</t>
    </r>
  </si>
  <si>
    <r>
      <rPr>
        <sz val="11"/>
        <rFont val="Calibri"/>
        <family val="2"/>
        <charset val="238"/>
        <scheme val="minor"/>
      </rPr>
      <t>KNRw 0218
0513-0500</t>
    </r>
  </si>
  <si>
    <r>
      <rPr>
        <sz val="11"/>
        <rFont val="Calibri"/>
        <family val="2"/>
        <charset val="238"/>
        <scheme val="minor"/>
      </rPr>
      <t>KNRw 0218
0524-0200</t>
    </r>
  </si>
  <si>
    <r>
      <rPr>
        <sz val="11"/>
        <rFont val="Calibri"/>
        <family val="2"/>
        <charset val="238"/>
        <scheme val="minor"/>
      </rPr>
      <t>KNR 0228
0501-0900</t>
    </r>
  </si>
  <si>
    <r>
      <rPr>
        <sz val="11"/>
        <rFont val="Calibri"/>
        <family val="2"/>
        <charset val="238"/>
        <scheme val="minor"/>
      </rPr>
      <t>KNR 0201
0230-0100</t>
    </r>
  </si>
  <si>
    <r>
      <rPr>
        <sz val="11"/>
        <rFont val="Calibri"/>
        <family val="2"/>
        <charset val="238"/>
        <scheme val="minor"/>
      </rPr>
      <t>KNR 0201
0236-0100</t>
    </r>
  </si>
  <si>
    <r>
      <rPr>
        <sz val="11"/>
        <rFont val="Calibri"/>
        <family val="2"/>
        <charset val="238"/>
        <scheme val="minor"/>
      </rPr>
      <t>KNRw 0401
0109-0500</t>
    </r>
  </si>
  <si>
    <r>
      <rPr>
        <sz val="11"/>
        <rFont val="Calibri"/>
        <family val="2"/>
        <charset val="238"/>
        <scheme val="minor"/>
      </rPr>
      <t>KNR 0218
0804-0400</t>
    </r>
  </si>
  <si>
    <r>
      <rPr>
        <sz val="11"/>
        <rFont val="Calibri"/>
        <family val="2"/>
        <charset val="238"/>
        <scheme val="minor"/>
      </rPr>
      <t>KNR 0218
0804-0501</t>
    </r>
  </si>
  <si>
    <r>
      <rPr>
        <sz val="11"/>
        <rFont val="Calibri"/>
        <family val="2"/>
        <charset val="238"/>
        <scheme val="minor"/>
      </rPr>
      <t>KNR 0218
0804-0200</t>
    </r>
  </si>
  <si>
    <r>
      <rPr>
        <sz val="11"/>
        <rFont val="Calibri"/>
        <family val="2"/>
        <charset val="238"/>
        <scheme val="minor"/>
      </rPr>
      <t>KNR 0218
0804-0701</t>
    </r>
  </si>
  <si>
    <r>
      <rPr>
        <sz val="11"/>
        <rFont val="Calibri"/>
        <family val="2"/>
        <charset val="238"/>
        <scheme val="minor"/>
      </rPr>
      <t>KNR 0231
0602-0800</t>
    </r>
  </si>
  <si>
    <r>
      <rPr>
        <sz val="11"/>
        <rFont val="Calibri"/>
        <family val="2"/>
        <charset val="238"/>
        <scheme val="minor"/>
      </rPr>
      <t>KNR 0211
1607-0300</t>
    </r>
  </si>
  <si>
    <r>
      <rPr>
        <sz val="11"/>
        <rFont val="Calibri"/>
        <family val="2"/>
        <charset val="238"/>
        <scheme val="minor"/>
      </rPr>
      <t>BCD 0315
03.01.01-34</t>
    </r>
  </si>
  <si>
    <r>
      <rPr>
        <sz val="11"/>
        <rFont val="Calibri"/>
        <family val="2"/>
        <charset val="238"/>
        <scheme val="minor"/>
      </rPr>
      <t>BCD 0315
03.01.01-41</t>
    </r>
  </si>
  <si>
    <t>Odtworzenie trasy i punktów wysokościowych przy liniowych robotach ziemnych (drogi) w terenie równinnym. Inwentaryzacja powykonawcza. Wyznaczenie i utrwalenie na gruncie nowych punktów granicznych pasa drogowego  zgodnie z decyzją ZRID.
Przedmiar: 1,00</t>
  </si>
  <si>
    <t>2.4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</si>
  <si>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</si>
  <si>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</si>
  <si>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</si>
  <si>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</si>
  <si>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</si>
  <si>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</si>
  <si>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</si>
  <si>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</si>
  <si>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</si>
  <si>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</si>
  <si>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</si>
  <si>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</si>
  <si>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</si>
  <si>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</si>
  <si>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</si>
  <si>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</si>
  <si>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</si>
  <si>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</si>
  <si>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7.20</t>
  </si>
  <si>
    <t>7.19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</si>
  <si>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</si>
  <si>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</si>
  <si>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</si>
  <si>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</si>
  <si>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</si>
  <si>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</si>
  <si>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</si>
  <si>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</si>
  <si>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</si>
  <si>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</si>
  <si>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</si>
  <si>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</si>
  <si>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Kanały z rur typu PEHD SN8 o średnicy 600 mm łączone na wcisk
Przedmiar: 31,00</t>
  </si>
  <si>
    <t>7.27a</t>
  </si>
  <si>
    <t>Rury pod zjazdami (przepusty) o średnicy DN 400 mm z PEHD SN8</t>
  </si>
  <si>
    <r>
      <rPr>
        <sz val="11"/>
        <rFont val="Calibri"/>
        <family val="2"/>
        <charset val="238"/>
        <scheme val="minor"/>
      </rPr>
      <t>Nawierzchnia z płyt ostrzegawczych i kostki bet. z warstwą ścieralną typu szorstkiego (płukaną) na podsypce
cementowo-piaskowej, spoiny wypełnione piaskiem - nawierzchnia peronów na szerokości 0,70 m od krawężnika
Przedmiar: 42,00</t>
    </r>
  </si>
  <si>
    <t>4.8a</t>
  </si>
  <si>
    <t>4.9a</t>
  </si>
  <si>
    <t>Skropienie mechaniczne warstw konstrukcyjnych emulsją asfaltową - dwukrotne podbudowa i skropienie międzywaerstwowe
Przedmiar: 6 234,24</t>
  </si>
  <si>
    <t>Wykonanie warstwy wiążącej z mieszanki mineralno-asfaltowej AC 16 W , grubość warstwy po zagęszczeniu 8 cm
Przedmiar: 6 234,24</t>
  </si>
  <si>
    <t>Wykonanie warstwy ścieralnej z mieszanki mineralno-asfaltowej AC 11 S, grubość warstwy po zagęszczeniu 4 cm
Przedmiar: 6 234,24</t>
  </si>
  <si>
    <t>Obrzeża betonowe o wymiarach 30x8 cm, na podsypce cementowo piaskowej i ławie betonowej z oporem, spoiny wypełniane zaprawą cementową
Przedmiar: 1 685,00</t>
  </si>
  <si>
    <t>Wykonanie warstwy ścieralnej na ścieżce rowerowej z mieszanki mineralno-asfaltowej AC 11 S, grubość warstwy po zagęszczeniu 4 cm
Przedmiar: 1572</t>
  </si>
  <si>
    <t>Wykonanie warstwy wiążącej na ścieżce rowerowej z mieszanki mineralno-asfaltowej AC 16 W, grubość warstwy po zagęszczeniu 4 cm
Przedmiar: 1572</t>
  </si>
  <si>
    <t>Wykonanie ścieżki rowerowej z kostki brukowej betonowej o grubości 8 cm, kolorowej, bezfazowej, na podsypce cementowo-piaskowej, spoiny wypełnione piaskiem
Przedmiar: 529,5</t>
  </si>
  <si>
    <t>Wykonanie podbudowy z kruszywa kamiennego łamanego - (mieszanka 0-31,5 mm), warstwa górna, grubość warstwy po zagęszczeniu 10 cm -ścieżka oraz utwardzenie poboczy
Przedmiar: 3 001,50</t>
  </si>
  <si>
    <t>Wykonanie podbudowy z kruszywa kamiennego łamanego  (mieszanka 0-31,5 mm), w-wa górna, grubość warstwy po zagęszczeniu 20 cm
Przedmiar: 6 887,74</t>
  </si>
  <si>
    <t>ROZEBRANIE FUNDAMENTU I KRZYŻA
DREWNIANEGO (kapliczka) - demontaż
Przedmiar: 1,00</t>
  </si>
  <si>
    <t>KOSZTORYS OFERTOWY</t>
  </si>
  <si>
    <t>……………………………………………</t>
  </si>
  <si>
    <t xml:space="preserve"> (aktualizacja 02.08.2021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</si>
</sst>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shrinkToFit="1"/>
    </xf>
    <xf numFmtId="164" fontId="2" fillId="0" borderId="5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4" borderId="6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shrinkToFit="1"/>
    </xf>
    <xf numFmtId="49" fontId="4" fillId="3" borderId="2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19"/>
  <sheetViews>
    <sheetView tabSelected="1" zoomScaleNormal="100" zoomScaleSheetLayoutView="100" workbookViewId="0">
      <pane ySplit="6" topLeftCell="A7" activePane="bottomLeft" state="frozen"/>
      <selection pane="bottomLeft" activeCell="G105" sqref="G105"/>
    </sheetView>
  </sheetViews>
  <sheetFormatPr defaultRowHeight="15" x14ac:dyDescent="0.2"/>
  <cols>
    <col min="1" max="1" width="7.83203125" style="41" bestFit="1" customWidth="1"/>
    <col min="2" max="2" width="17.83203125" style="1" bestFit="1" customWidth="1"/>
    <col min="3" max="3" width="12.83203125" style="3" bestFit="1" customWidth="1"/>
    <col min="4" max="4" width="44.83203125" style="1" customWidth="1"/>
    <col min="5" max="5" width="7.1640625" style="3" bestFit="1" customWidth="1"/>
    <col min="6" max="6" width="11.83203125" style="15" customWidth="1"/>
    <col min="7" max="7" width="12.83203125" style="1" customWidth="1"/>
    <col min="8" max="8" width="15.83203125" style="1" customWidth="1"/>
    <col min="9" max="62" width="9.33203125" style="4"/>
    <col min="63" max="16384" width="9.33203125" style="1"/>
  </cols>
  <sheetData>
    <row r="1" spans="1:8" ht="15.75" x14ac:dyDescent="0.2">
      <c r="A1" s="50" t="s">
        <v>271</v>
      </c>
      <c r="B1" s="50"/>
      <c r="C1" s="50"/>
      <c r="D1" s="50"/>
      <c r="E1" s="50"/>
      <c r="F1" s="50"/>
      <c r="G1" s="50"/>
      <c r="H1" s="50"/>
    </row>
    <row r="2" spans="1:8" x14ac:dyDescent="0.2">
      <c r="A2" s="55" t="s">
        <v>273</v>
      </c>
      <c r="B2" s="55"/>
      <c r="C2" s="55"/>
      <c r="D2" s="55"/>
      <c r="E2" s="55"/>
      <c r="F2" s="55"/>
      <c r="G2" s="55"/>
      <c r="H2" s="55"/>
    </row>
    <row r="4" spans="1:8" x14ac:dyDescent="0.2">
      <c r="A4" s="53" t="s">
        <v>163</v>
      </c>
      <c r="B4" s="53"/>
      <c r="C4" s="53"/>
      <c r="D4" s="53"/>
      <c r="E4" s="53"/>
      <c r="F4" s="53"/>
      <c r="G4" s="53"/>
      <c r="H4" s="53"/>
    </row>
    <row r="5" spans="1:8" x14ac:dyDescent="0.2">
      <c r="A5" s="53"/>
      <c r="B5" s="53"/>
      <c r="C5" s="53"/>
      <c r="D5" s="53"/>
      <c r="E5" s="53"/>
      <c r="F5" s="53"/>
      <c r="G5" s="53"/>
      <c r="H5" s="53"/>
    </row>
    <row r="6" spans="1:8" ht="30" x14ac:dyDescent="0.2">
      <c r="A6" s="34" t="s">
        <v>0</v>
      </c>
      <c r="B6" s="21" t="s">
        <v>165</v>
      </c>
      <c r="C6" s="21" t="s">
        <v>36</v>
      </c>
      <c r="D6" s="21" t="s">
        <v>31</v>
      </c>
      <c r="E6" s="21" t="s">
        <v>2</v>
      </c>
      <c r="F6" s="56" t="s">
        <v>1</v>
      </c>
      <c r="G6" s="21" t="s">
        <v>37</v>
      </c>
      <c r="H6" s="21" t="s">
        <v>30</v>
      </c>
    </row>
    <row r="7" spans="1:8" x14ac:dyDescent="0.2">
      <c r="A7" s="35">
        <v>1</v>
      </c>
      <c r="B7" s="54" t="s">
        <v>3</v>
      </c>
      <c r="C7" s="54"/>
      <c r="D7" s="54"/>
      <c r="E7" s="54"/>
      <c r="F7" s="54"/>
      <c r="G7" s="54"/>
      <c r="H7" s="54"/>
    </row>
    <row r="8" spans="1:8" ht="120" x14ac:dyDescent="0.2">
      <c r="A8" s="36" t="s">
        <v>4</v>
      </c>
      <c r="B8" s="17" t="s">
        <v>166</v>
      </c>
      <c r="C8" s="18" t="s">
        <v>5</v>
      </c>
      <c r="D8" s="16" t="s">
        <v>221</v>
      </c>
      <c r="E8" s="18" t="s">
        <v>6</v>
      </c>
      <c r="F8" s="19">
        <v>1</v>
      </c>
      <c r="G8" s="32">
        <v>0</v>
      </c>
      <c r="H8" s="20">
        <f>ROUND(F8*ROUND(G8,2),2)</f>
        <v>0</v>
      </c>
    </row>
    <row r="9" spans="1:8" ht="75" x14ac:dyDescent="0.2">
      <c r="A9" s="33" t="s">
        <v>7</v>
      </c>
      <c r="B9" s="2" t="s">
        <v>167</v>
      </c>
      <c r="C9" s="5" t="s">
        <v>8</v>
      </c>
      <c r="D9" s="2" t="s">
        <v>85</v>
      </c>
      <c r="E9" s="5" t="s">
        <v>9</v>
      </c>
      <c r="F9" s="12">
        <v>18</v>
      </c>
      <c r="G9" s="31">
        <v>0</v>
      </c>
      <c r="H9" s="20">
        <f t="shared" ref="H9:H19" si="0">ROUND(F9*ROUND(G9,2),2)</f>
        <v>0</v>
      </c>
    </row>
    <row r="10" spans="1:8" ht="75" x14ac:dyDescent="0.2">
      <c r="A10" s="33" t="s">
        <v>10</v>
      </c>
      <c r="B10" s="2" t="s">
        <v>168</v>
      </c>
      <c r="C10" s="5" t="s">
        <v>8</v>
      </c>
      <c r="D10" s="6" t="s">
        <v>148</v>
      </c>
      <c r="E10" s="5" t="s">
        <v>11</v>
      </c>
      <c r="F10" s="12">
        <v>14</v>
      </c>
      <c r="G10" s="31">
        <v>0</v>
      </c>
      <c r="H10" s="20">
        <f t="shared" si="0"/>
        <v>0</v>
      </c>
    </row>
    <row r="11" spans="1:8" ht="75" x14ac:dyDescent="0.2">
      <c r="A11" s="33" t="s">
        <v>12</v>
      </c>
      <c r="B11" s="2" t="s">
        <v>169</v>
      </c>
      <c r="C11" s="5" t="s">
        <v>8</v>
      </c>
      <c r="D11" s="6" t="s">
        <v>149</v>
      </c>
      <c r="E11" s="5" t="s">
        <v>11</v>
      </c>
      <c r="F11" s="12">
        <v>30</v>
      </c>
      <c r="G11" s="31">
        <v>0</v>
      </c>
      <c r="H11" s="20">
        <f t="shared" si="0"/>
        <v>0</v>
      </c>
    </row>
    <row r="12" spans="1:8" ht="45" x14ac:dyDescent="0.2">
      <c r="A12" s="33" t="s">
        <v>13</v>
      </c>
      <c r="B12" s="2" t="s">
        <v>170</v>
      </c>
      <c r="C12" s="5" t="s">
        <v>8</v>
      </c>
      <c r="D12" s="2" t="s">
        <v>86</v>
      </c>
      <c r="E12" s="5" t="s">
        <v>14</v>
      </c>
      <c r="F12" s="12">
        <v>0.01</v>
      </c>
      <c r="G12" s="31">
        <v>0</v>
      </c>
      <c r="H12" s="20">
        <f t="shared" si="0"/>
        <v>0</v>
      </c>
    </row>
    <row r="13" spans="1:8" ht="75" x14ac:dyDescent="0.2">
      <c r="A13" s="33" t="s">
        <v>15</v>
      </c>
      <c r="B13" s="2" t="s">
        <v>171</v>
      </c>
      <c r="C13" s="5" t="s">
        <v>16</v>
      </c>
      <c r="D13" s="6" t="s">
        <v>150</v>
      </c>
      <c r="E13" s="5" t="s">
        <v>17</v>
      </c>
      <c r="F13" s="12">
        <v>727.5</v>
      </c>
      <c r="G13" s="31">
        <v>0</v>
      </c>
      <c r="H13" s="20">
        <f t="shared" si="0"/>
        <v>0</v>
      </c>
    </row>
    <row r="14" spans="1:8" ht="90" x14ac:dyDescent="0.2">
      <c r="A14" s="33" t="s">
        <v>18</v>
      </c>
      <c r="B14" s="2" t="s">
        <v>172</v>
      </c>
      <c r="C14" s="5" t="s">
        <v>8</v>
      </c>
      <c r="D14" s="6" t="s">
        <v>151</v>
      </c>
      <c r="E14" s="5" t="s">
        <v>9</v>
      </c>
      <c r="F14" s="57">
        <v>5335</v>
      </c>
      <c r="G14" s="31">
        <v>0</v>
      </c>
      <c r="H14" s="20">
        <f t="shared" si="0"/>
        <v>0</v>
      </c>
    </row>
    <row r="15" spans="1:8" ht="90" x14ac:dyDescent="0.2">
      <c r="A15" s="33" t="s">
        <v>19</v>
      </c>
      <c r="B15" s="2" t="s">
        <v>173</v>
      </c>
      <c r="C15" s="5" t="s">
        <v>8</v>
      </c>
      <c r="D15" s="6" t="s">
        <v>152</v>
      </c>
      <c r="E15" s="5" t="s">
        <v>9</v>
      </c>
      <c r="F15" s="57">
        <v>5335</v>
      </c>
      <c r="G15" s="31">
        <v>0</v>
      </c>
      <c r="H15" s="20">
        <f t="shared" si="0"/>
        <v>0</v>
      </c>
    </row>
    <row r="16" spans="1:8" ht="105" x14ac:dyDescent="0.2">
      <c r="A16" s="33" t="s">
        <v>20</v>
      </c>
      <c r="B16" s="2" t="s">
        <v>174</v>
      </c>
      <c r="C16" s="5" t="s">
        <v>8</v>
      </c>
      <c r="D16" s="6" t="s">
        <v>153</v>
      </c>
      <c r="E16" s="5" t="s">
        <v>9</v>
      </c>
      <c r="F16" s="12">
        <v>105</v>
      </c>
      <c r="G16" s="31">
        <v>0</v>
      </c>
      <c r="H16" s="20">
        <f t="shared" si="0"/>
        <v>0</v>
      </c>
    </row>
    <row r="17" spans="1:8" ht="60" x14ac:dyDescent="0.2">
      <c r="A17" s="33" t="s">
        <v>21</v>
      </c>
      <c r="B17" s="2" t="s">
        <v>175</v>
      </c>
      <c r="C17" s="5" t="s">
        <v>22</v>
      </c>
      <c r="D17" s="2" t="s">
        <v>87</v>
      </c>
      <c r="E17" s="5" t="s">
        <v>11</v>
      </c>
      <c r="F17" s="12">
        <v>7</v>
      </c>
      <c r="G17" s="31">
        <v>0</v>
      </c>
      <c r="H17" s="20">
        <f t="shared" si="0"/>
        <v>0</v>
      </c>
    </row>
    <row r="18" spans="1:8" ht="45" x14ac:dyDescent="0.2">
      <c r="A18" s="33" t="s">
        <v>23</v>
      </c>
      <c r="B18" s="2" t="s">
        <v>176</v>
      </c>
      <c r="C18" s="5" t="s">
        <v>22</v>
      </c>
      <c r="D18" s="2" t="s">
        <v>88</v>
      </c>
      <c r="E18" s="5" t="s">
        <v>11</v>
      </c>
      <c r="F18" s="12">
        <v>7</v>
      </c>
      <c r="G18" s="31">
        <v>0</v>
      </c>
      <c r="H18" s="20">
        <f t="shared" si="0"/>
        <v>0</v>
      </c>
    </row>
    <row r="19" spans="1:8" ht="45" x14ac:dyDescent="0.2">
      <c r="A19" s="33" t="s">
        <v>24</v>
      </c>
      <c r="B19" s="6" t="s">
        <v>108</v>
      </c>
      <c r="C19" s="7"/>
      <c r="D19" s="6" t="s">
        <v>270</v>
      </c>
      <c r="E19" s="5" t="s">
        <v>17</v>
      </c>
      <c r="F19" s="12">
        <v>1</v>
      </c>
      <c r="G19" s="31">
        <v>0</v>
      </c>
      <c r="H19" s="20">
        <f t="shared" si="0"/>
        <v>0</v>
      </c>
    </row>
    <row r="20" spans="1:8" x14ac:dyDescent="0.2">
      <c r="A20" s="47" t="s">
        <v>38</v>
      </c>
      <c r="B20" s="48"/>
      <c r="C20" s="48"/>
      <c r="D20" s="48"/>
      <c r="E20" s="48"/>
      <c r="F20" s="48"/>
      <c r="G20" s="49"/>
      <c r="H20" s="8">
        <f>SUM(H8:H19)</f>
        <v>0</v>
      </c>
    </row>
    <row r="21" spans="1:8" x14ac:dyDescent="0.2">
      <c r="A21" s="47" t="s">
        <v>39</v>
      </c>
      <c r="B21" s="48"/>
      <c r="C21" s="48"/>
      <c r="D21" s="48"/>
      <c r="E21" s="48"/>
      <c r="F21" s="48"/>
      <c r="G21" s="49"/>
      <c r="H21" s="8">
        <f>ROUND(H20*0.23,2)</f>
        <v>0</v>
      </c>
    </row>
    <row r="22" spans="1:8" x14ac:dyDescent="0.2">
      <c r="A22" s="47" t="s">
        <v>40</v>
      </c>
      <c r="B22" s="48"/>
      <c r="C22" s="48"/>
      <c r="D22" s="48"/>
      <c r="E22" s="48"/>
      <c r="F22" s="48"/>
      <c r="G22" s="49"/>
      <c r="H22" s="8">
        <f>H20+H21</f>
        <v>0</v>
      </c>
    </row>
    <row r="23" spans="1:8" x14ac:dyDescent="0.2">
      <c r="A23" s="37">
        <v>2</v>
      </c>
      <c r="B23" s="43" t="s">
        <v>25</v>
      </c>
      <c r="C23" s="43"/>
      <c r="D23" s="43"/>
      <c r="E23" s="43"/>
      <c r="F23" s="43"/>
      <c r="G23" s="43"/>
      <c r="H23" s="44"/>
    </row>
    <row r="24" spans="1:8" ht="75" x14ac:dyDescent="0.2">
      <c r="A24" s="33" t="s">
        <v>26</v>
      </c>
      <c r="B24" s="6" t="s">
        <v>109</v>
      </c>
      <c r="C24" s="5" t="s">
        <v>16</v>
      </c>
      <c r="D24" s="6" t="s">
        <v>154</v>
      </c>
      <c r="E24" s="5" t="s">
        <v>146</v>
      </c>
      <c r="F24" s="12">
        <v>6331</v>
      </c>
      <c r="G24" s="31">
        <v>0</v>
      </c>
      <c r="H24" s="20">
        <f t="shared" ref="H24:H27" si="1">ROUND(F24*ROUND(G24,2),2)</f>
        <v>0</v>
      </c>
    </row>
    <row r="25" spans="1:8" ht="120" x14ac:dyDescent="0.2">
      <c r="A25" s="33" t="s">
        <v>27</v>
      </c>
      <c r="B25" s="2" t="s">
        <v>177</v>
      </c>
      <c r="C25" s="5" t="s">
        <v>16</v>
      </c>
      <c r="D25" s="2" t="s">
        <v>89</v>
      </c>
      <c r="E25" s="5" t="s">
        <v>17</v>
      </c>
      <c r="F25" s="12">
        <v>27</v>
      </c>
      <c r="G25" s="31">
        <v>0</v>
      </c>
      <c r="H25" s="20">
        <f t="shared" si="1"/>
        <v>0</v>
      </c>
    </row>
    <row r="26" spans="1:8" ht="120" x14ac:dyDescent="0.2">
      <c r="A26" s="33" t="s">
        <v>28</v>
      </c>
      <c r="B26" s="2" t="s">
        <v>178</v>
      </c>
      <c r="C26" s="5" t="s">
        <v>29</v>
      </c>
      <c r="D26" s="6" t="s">
        <v>155</v>
      </c>
      <c r="E26" s="5" t="s">
        <v>17</v>
      </c>
      <c r="F26" s="12">
        <v>685.71</v>
      </c>
      <c r="G26" s="31">
        <v>0</v>
      </c>
      <c r="H26" s="20">
        <f t="shared" si="1"/>
        <v>0</v>
      </c>
    </row>
    <row r="27" spans="1:8" ht="75" x14ac:dyDescent="0.2">
      <c r="A27" s="33" t="s">
        <v>222</v>
      </c>
      <c r="B27" s="2" t="s">
        <v>179</v>
      </c>
      <c r="C27" s="5" t="s">
        <v>41</v>
      </c>
      <c r="D27" s="2" t="s">
        <v>90</v>
      </c>
      <c r="E27" s="5" t="s">
        <v>9</v>
      </c>
      <c r="F27" s="57">
        <v>6887.74</v>
      </c>
      <c r="G27" s="31">
        <v>0</v>
      </c>
      <c r="H27" s="20">
        <f t="shared" si="1"/>
        <v>0</v>
      </c>
    </row>
    <row r="28" spans="1:8" x14ac:dyDescent="0.2">
      <c r="A28" s="47" t="s">
        <v>38</v>
      </c>
      <c r="B28" s="48"/>
      <c r="C28" s="48"/>
      <c r="D28" s="48"/>
      <c r="E28" s="48"/>
      <c r="F28" s="48"/>
      <c r="G28" s="49"/>
      <c r="H28" s="8">
        <f>SUM(H24:H27)</f>
        <v>0</v>
      </c>
    </row>
    <row r="29" spans="1:8" x14ac:dyDescent="0.2">
      <c r="A29" s="47" t="s">
        <v>39</v>
      </c>
      <c r="B29" s="48"/>
      <c r="C29" s="48"/>
      <c r="D29" s="48"/>
      <c r="E29" s="48"/>
      <c r="F29" s="48"/>
      <c r="G29" s="49"/>
      <c r="H29" s="8">
        <f>ROUND(H28*0.23,2)</f>
        <v>0</v>
      </c>
    </row>
    <row r="30" spans="1:8" x14ac:dyDescent="0.2">
      <c r="A30" s="47" t="s">
        <v>40</v>
      </c>
      <c r="B30" s="48"/>
      <c r="C30" s="48"/>
      <c r="D30" s="48"/>
      <c r="E30" s="48"/>
      <c r="F30" s="48"/>
      <c r="G30" s="49"/>
      <c r="H30" s="8">
        <f>H28+H29</f>
        <v>0</v>
      </c>
    </row>
    <row r="31" spans="1:8" x14ac:dyDescent="0.2">
      <c r="A31" s="38">
        <v>3</v>
      </c>
      <c r="B31" s="43" t="s">
        <v>32</v>
      </c>
      <c r="C31" s="43"/>
      <c r="D31" s="43"/>
      <c r="E31" s="43"/>
      <c r="F31" s="43"/>
      <c r="G31" s="43"/>
      <c r="H31" s="44"/>
    </row>
    <row r="32" spans="1:8" ht="75" x14ac:dyDescent="0.2">
      <c r="A32" s="33" t="s">
        <v>42</v>
      </c>
      <c r="B32" s="2" t="s">
        <v>180</v>
      </c>
      <c r="C32" s="5" t="s">
        <v>43</v>
      </c>
      <c r="D32" s="2" t="s">
        <v>91</v>
      </c>
      <c r="E32" s="5" t="s">
        <v>44</v>
      </c>
      <c r="F32" s="12">
        <v>315.5</v>
      </c>
      <c r="G32" s="31">
        <v>0</v>
      </c>
      <c r="H32" s="20">
        <f t="shared" ref="H32:H37" si="2">ROUND(F32*ROUND(G32,2),2)</f>
        <v>0</v>
      </c>
    </row>
    <row r="33" spans="1:8" ht="75" x14ac:dyDescent="0.2">
      <c r="A33" s="33" t="s">
        <v>45</v>
      </c>
      <c r="B33" s="2" t="s">
        <v>180</v>
      </c>
      <c r="C33" s="5" t="s">
        <v>43</v>
      </c>
      <c r="D33" s="2" t="s">
        <v>92</v>
      </c>
      <c r="E33" s="5" t="s">
        <v>44</v>
      </c>
      <c r="F33" s="57">
        <v>1056.9000000000001</v>
      </c>
      <c r="G33" s="31">
        <v>0</v>
      </c>
      <c r="H33" s="20">
        <f t="shared" si="2"/>
        <v>0</v>
      </c>
    </row>
    <row r="34" spans="1:8" ht="75" x14ac:dyDescent="0.2">
      <c r="A34" s="33" t="s">
        <v>46</v>
      </c>
      <c r="B34" s="6" t="s">
        <v>110</v>
      </c>
      <c r="C34" s="5" t="s">
        <v>47</v>
      </c>
      <c r="D34" s="6" t="s">
        <v>264</v>
      </c>
      <c r="E34" s="5" t="s">
        <v>44</v>
      </c>
      <c r="F34" s="57">
        <v>1685</v>
      </c>
      <c r="G34" s="31">
        <v>0</v>
      </c>
      <c r="H34" s="20">
        <f t="shared" si="2"/>
        <v>0</v>
      </c>
    </row>
    <row r="35" spans="1:8" ht="120" x14ac:dyDescent="0.2">
      <c r="A35" s="33" t="s">
        <v>48</v>
      </c>
      <c r="B35" s="2" t="s">
        <v>181</v>
      </c>
      <c r="C35" s="5" t="s">
        <v>49</v>
      </c>
      <c r="D35" s="10" t="s">
        <v>258</v>
      </c>
      <c r="E35" s="5" t="s">
        <v>9</v>
      </c>
      <c r="F35" s="12">
        <v>42</v>
      </c>
      <c r="G35" s="31">
        <v>0</v>
      </c>
      <c r="H35" s="20">
        <f t="shared" si="2"/>
        <v>0</v>
      </c>
    </row>
    <row r="36" spans="1:8" ht="75" x14ac:dyDescent="0.2">
      <c r="A36" s="33" t="s">
        <v>50</v>
      </c>
      <c r="B36" s="2" t="s">
        <v>182</v>
      </c>
      <c r="C36" s="7"/>
      <c r="D36" s="2" t="s">
        <v>93</v>
      </c>
      <c r="E36" s="5" t="s">
        <v>9</v>
      </c>
      <c r="F36" s="12">
        <v>70</v>
      </c>
      <c r="G36" s="31">
        <v>0</v>
      </c>
      <c r="H36" s="20">
        <f t="shared" si="2"/>
        <v>0</v>
      </c>
    </row>
    <row r="37" spans="1:8" ht="90" x14ac:dyDescent="0.2">
      <c r="A37" s="33" t="s">
        <v>51</v>
      </c>
      <c r="B37" s="2" t="s">
        <v>183</v>
      </c>
      <c r="C37" s="5" t="s">
        <v>49</v>
      </c>
      <c r="D37" s="6" t="s">
        <v>267</v>
      </c>
      <c r="E37" s="5" t="s">
        <v>9</v>
      </c>
      <c r="F37" s="57">
        <v>529.5</v>
      </c>
      <c r="G37" s="31">
        <v>0</v>
      </c>
      <c r="H37" s="20">
        <f t="shared" si="2"/>
        <v>0</v>
      </c>
    </row>
    <row r="38" spans="1:8" x14ac:dyDescent="0.2">
      <c r="A38" s="47" t="s">
        <v>38</v>
      </c>
      <c r="B38" s="48"/>
      <c r="C38" s="48"/>
      <c r="D38" s="48"/>
      <c r="E38" s="48"/>
      <c r="F38" s="48"/>
      <c r="G38" s="49"/>
      <c r="H38" s="8">
        <f>SUM(H32:H37)</f>
        <v>0</v>
      </c>
    </row>
    <row r="39" spans="1:8" x14ac:dyDescent="0.2">
      <c r="A39" s="47" t="s">
        <v>39</v>
      </c>
      <c r="B39" s="48"/>
      <c r="C39" s="48"/>
      <c r="D39" s="48"/>
      <c r="E39" s="48"/>
      <c r="F39" s="48"/>
      <c r="G39" s="49"/>
      <c r="H39" s="8">
        <f>ROUND(H38*0.23,2)</f>
        <v>0</v>
      </c>
    </row>
    <row r="40" spans="1:8" x14ac:dyDescent="0.2">
      <c r="A40" s="47" t="s">
        <v>40</v>
      </c>
      <c r="B40" s="48"/>
      <c r="C40" s="48"/>
      <c r="D40" s="48"/>
      <c r="E40" s="48"/>
      <c r="F40" s="48"/>
      <c r="G40" s="49"/>
      <c r="H40" s="8">
        <f>H38+H39</f>
        <v>0</v>
      </c>
    </row>
    <row r="41" spans="1:8" x14ac:dyDescent="0.2">
      <c r="A41" s="38">
        <v>4</v>
      </c>
      <c r="B41" s="43" t="s">
        <v>33</v>
      </c>
      <c r="C41" s="43"/>
      <c r="D41" s="43"/>
      <c r="E41" s="43"/>
      <c r="F41" s="43"/>
      <c r="G41" s="43"/>
      <c r="H41" s="44"/>
    </row>
    <row r="42" spans="1:8" ht="60" x14ac:dyDescent="0.2">
      <c r="A42" s="33" t="s">
        <v>52</v>
      </c>
      <c r="B42" s="2" t="s">
        <v>184</v>
      </c>
      <c r="C42" s="5" t="s">
        <v>53</v>
      </c>
      <c r="D42" s="2" t="s">
        <v>94</v>
      </c>
      <c r="E42" s="5" t="s">
        <v>9</v>
      </c>
      <c r="F42" s="57">
        <v>8989.24</v>
      </c>
      <c r="G42" s="31">
        <v>0</v>
      </c>
      <c r="H42" s="20">
        <f t="shared" ref="H42:H51" si="3">ROUND(F42*ROUND(G42,2),2)</f>
        <v>0</v>
      </c>
    </row>
    <row r="43" spans="1:8" ht="60" x14ac:dyDescent="0.2">
      <c r="A43" s="33" t="s">
        <v>54</v>
      </c>
      <c r="B43" s="2" t="s">
        <v>185</v>
      </c>
      <c r="C43" s="5" t="s">
        <v>53</v>
      </c>
      <c r="D43" s="2" t="s">
        <v>95</v>
      </c>
      <c r="E43" s="5" t="s">
        <v>9</v>
      </c>
      <c r="F43" s="12">
        <v>970</v>
      </c>
      <c r="G43" s="31">
        <v>0</v>
      </c>
      <c r="H43" s="20">
        <f t="shared" si="3"/>
        <v>0</v>
      </c>
    </row>
    <row r="44" spans="1:8" ht="120" x14ac:dyDescent="0.2">
      <c r="A44" s="33" t="s">
        <v>55</v>
      </c>
      <c r="B44" s="2" t="s">
        <v>186</v>
      </c>
      <c r="C44" s="5" t="s">
        <v>56</v>
      </c>
      <c r="D44" s="2" t="s">
        <v>96</v>
      </c>
      <c r="E44" s="5" t="s">
        <v>9</v>
      </c>
      <c r="F44" s="57">
        <v>6234.24</v>
      </c>
      <c r="G44" s="31">
        <v>0</v>
      </c>
      <c r="H44" s="20">
        <f t="shared" si="3"/>
        <v>0</v>
      </c>
    </row>
    <row r="45" spans="1:8" ht="75" x14ac:dyDescent="0.2">
      <c r="A45" s="33" t="s">
        <v>57</v>
      </c>
      <c r="B45" s="2" t="s">
        <v>187</v>
      </c>
      <c r="C45" s="5" t="s">
        <v>58</v>
      </c>
      <c r="D45" s="6" t="s">
        <v>269</v>
      </c>
      <c r="E45" s="5" t="s">
        <v>9</v>
      </c>
      <c r="F45" s="57">
        <v>6887.74</v>
      </c>
      <c r="G45" s="31">
        <v>0</v>
      </c>
      <c r="H45" s="20">
        <f t="shared" si="3"/>
        <v>0</v>
      </c>
    </row>
    <row r="46" spans="1:8" ht="90" x14ac:dyDescent="0.2">
      <c r="A46" s="33" t="s">
        <v>59</v>
      </c>
      <c r="B46" s="2" t="s">
        <v>188</v>
      </c>
      <c r="C46" s="5" t="s">
        <v>58</v>
      </c>
      <c r="D46" s="6" t="s">
        <v>268</v>
      </c>
      <c r="E46" s="5" t="s">
        <v>9</v>
      </c>
      <c r="F46" s="57">
        <v>3001.5</v>
      </c>
      <c r="G46" s="31">
        <v>0</v>
      </c>
      <c r="H46" s="20">
        <f t="shared" si="3"/>
        <v>0</v>
      </c>
    </row>
    <row r="47" spans="1:8" ht="75" x14ac:dyDescent="0.2">
      <c r="A47" s="33" t="s">
        <v>60</v>
      </c>
      <c r="B47" s="2" t="s">
        <v>189</v>
      </c>
      <c r="C47" s="5" t="s">
        <v>61</v>
      </c>
      <c r="D47" s="6" t="s">
        <v>261</v>
      </c>
      <c r="E47" s="5" t="s">
        <v>9</v>
      </c>
      <c r="F47" s="57">
        <v>6234.24</v>
      </c>
      <c r="G47" s="31">
        <v>0</v>
      </c>
      <c r="H47" s="20">
        <f t="shared" si="3"/>
        <v>0</v>
      </c>
    </row>
    <row r="48" spans="1:8" ht="105" x14ac:dyDescent="0.2">
      <c r="A48" s="33" t="s">
        <v>62</v>
      </c>
      <c r="B48" s="6" t="s">
        <v>111</v>
      </c>
      <c r="C48" s="5" t="s">
        <v>63</v>
      </c>
      <c r="D48" s="2" t="s">
        <v>97</v>
      </c>
      <c r="E48" s="5" t="s">
        <v>156</v>
      </c>
      <c r="F48" s="12">
        <v>27</v>
      </c>
      <c r="G48" s="31">
        <v>0</v>
      </c>
      <c r="H48" s="20">
        <f t="shared" si="3"/>
        <v>0</v>
      </c>
    </row>
    <row r="49" spans="1:8" ht="60" x14ac:dyDescent="0.2">
      <c r="A49" s="33" t="s">
        <v>64</v>
      </c>
      <c r="B49" s="2" t="s">
        <v>190</v>
      </c>
      <c r="C49" s="5" t="s">
        <v>65</v>
      </c>
      <c r="D49" s="6" t="s">
        <v>262</v>
      </c>
      <c r="E49" s="5" t="s">
        <v>9</v>
      </c>
      <c r="F49" s="57">
        <v>6234.24</v>
      </c>
      <c r="G49" s="31">
        <v>0</v>
      </c>
      <c r="H49" s="20">
        <f t="shared" si="3"/>
        <v>0</v>
      </c>
    </row>
    <row r="50" spans="1:8" ht="75" x14ac:dyDescent="0.2">
      <c r="A50" s="33" t="s">
        <v>259</v>
      </c>
      <c r="B50" s="2" t="s">
        <v>190</v>
      </c>
      <c r="C50" s="5" t="s">
        <v>65</v>
      </c>
      <c r="D50" s="6" t="s">
        <v>266</v>
      </c>
      <c r="E50" s="5" t="s">
        <v>9</v>
      </c>
      <c r="F50" s="57">
        <v>1572</v>
      </c>
      <c r="G50" s="31">
        <v>0</v>
      </c>
      <c r="H50" s="20">
        <f t="shared" ref="H50" si="4">ROUND(F50*ROUND(G50,2),2)</f>
        <v>0</v>
      </c>
    </row>
    <row r="51" spans="1:8" ht="60" x14ac:dyDescent="0.2">
      <c r="A51" s="33" t="s">
        <v>66</v>
      </c>
      <c r="B51" s="2" t="s">
        <v>191</v>
      </c>
      <c r="C51" s="5" t="s">
        <v>67</v>
      </c>
      <c r="D51" s="6" t="s">
        <v>263</v>
      </c>
      <c r="E51" s="5" t="s">
        <v>9</v>
      </c>
      <c r="F51" s="57">
        <v>6234.24</v>
      </c>
      <c r="G51" s="31">
        <v>0</v>
      </c>
      <c r="H51" s="20">
        <f t="shared" si="3"/>
        <v>0</v>
      </c>
    </row>
    <row r="52" spans="1:8" ht="75" x14ac:dyDescent="0.2">
      <c r="A52" s="33" t="s">
        <v>260</v>
      </c>
      <c r="B52" s="2" t="s">
        <v>191</v>
      </c>
      <c r="C52" s="5" t="s">
        <v>67</v>
      </c>
      <c r="D52" s="6" t="s">
        <v>265</v>
      </c>
      <c r="E52" s="5" t="s">
        <v>9</v>
      </c>
      <c r="F52" s="57">
        <v>1572</v>
      </c>
      <c r="G52" s="31">
        <v>0</v>
      </c>
      <c r="H52" s="20">
        <f t="shared" ref="H52" si="5">ROUND(F52*ROUND(G52,2),2)</f>
        <v>0</v>
      </c>
    </row>
    <row r="53" spans="1:8" x14ac:dyDescent="0.2">
      <c r="A53" s="47" t="s">
        <v>38</v>
      </c>
      <c r="B53" s="48"/>
      <c r="C53" s="48"/>
      <c r="D53" s="48"/>
      <c r="E53" s="48"/>
      <c r="F53" s="48"/>
      <c r="G53" s="49"/>
      <c r="H53" s="8">
        <f>SUM(H42:H52)</f>
        <v>0</v>
      </c>
    </row>
    <row r="54" spans="1:8" x14ac:dyDescent="0.2">
      <c r="A54" s="47" t="s">
        <v>39</v>
      </c>
      <c r="B54" s="48"/>
      <c r="C54" s="48"/>
      <c r="D54" s="48"/>
      <c r="E54" s="48"/>
      <c r="F54" s="48"/>
      <c r="G54" s="49"/>
      <c r="H54" s="8">
        <f>ROUND(H53*0.23,2)</f>
        <v>0</v>
      </c>
    </row>
    <row r="55" spans="1:8" x14ac:dyDescent="0.2">
      <c r="A55" s="47" t="s">
        <v>40</v>
      </c>
      <c r="B55" s="48"/>
      <c r="C55" s="48"/>
      <c r="D55" s="48"/>
      <c r="E55" s="48"/>
      <c r="F55" s="48"/>
      <c r="G55" s="49"/>
      <c r="H55" s="8">
        <f>H53+H54</f>
        <v>0</v>
      </c>
    </row>
    <row r="56" spans="1:8" x14ac:dyDescent="0.2">
      <c r="A56" s="38">
        <v>5</v>
      </c>
      <c r="B56" s="43" t="s">
        <v>34</v>
      </c>
      <c r="C56" s="43"/>
      <c r="D56" s="43"/>
      <c r="E56" s="43"/>
      <c r="F56" s="43"/>
      <c r="G56" s="43"/>
      <c r="H56" s="44"/>
    </row>
    <row r="57" spans="1:8" ht="45" x14ac:dyDescent="0.2">
      <c r="A57" s="33" t="s">
        <v>68</v>
      </c>
      <c r="B57" s="6" t="s">
        <v>112</v>
      </c>
      <c r="C57" s="5" t="s">
        <v>69</v>
      </c>
      <c r="D57" s="6" t="s">
        <v>106</v>
      </c>
      <c r="E57" s="5" t="s">
        <v>147</v>
      </c>
      <c r="F57" s="12">
        <v>54</v>
      </c>
      <c r="G57" s="31">
        <v>0</v>
      </c>
      <c r="H57" s="20">
        <f t="shared" ref="H57:H62" si="6">ROUND(F57*ROUND(G57,2),2)</f>
        <v>0</v>
      </c>
    </row>
    <row r="58" spans="1:8" ht="60" x14ac:dyDescent="0.2">
      <c r="A58" s="33" t="s">
        <v>70</v>
      </c>
      <c r="B58" s="6" t="s">
        <v>113</v>
      </c>
      <c r="C58" s="5" t="s">
        <v>71</v>
      </c>
      <c r="D58" s="2" t="s">
        <v>98</v>
      </c>
      <c r="E58" s="5" t="s">
        <v>17</v>
      </c>
      <c r="F58" s="12">
        <v>1.5</v>
      </c>
      <c r="G58" s="31">
        <v>0</v>
      </c>
      <c r="H58" s="20">
        <f t="shared" si="6"/>
        <v>0</v>
      </c>
    </row>
    <row r="59" spans="1:8" ht="60" x14ac:dyDescent="0.2">
      <c r="A59" s="33" t="s">
        <v>72</v>
      </c>
      <c r="B59" s="6" t="s">
        <v>114</v>
      </c>
      <c r="C59" s="5" t="s">
        <v>29</v>
      </c>
      <c r="D59" s="2" t="s">
        <v>99</v>
      </c>
      <c r="E59" s="5" t="s">
        <v>9</v>
      </c>
      <c r="F59" s="57">
        <v>7275</v>
      </c>
      <c r="G59" s="31">
        <v>0</v>
      </c>
      <c r="H59" s="20">
        <f t="shared" si="6"/>
        <v>0</v>
      </c>
    </row>
    <row r="60" spans="1:8" ht="120" x14ac:dyDescent="0.2">
      <c r="A60" s="33" t="s">
        <v>73</v>
      </c>
      <c r="B60" s="2" t="s">
        <v>192</v>
      </c>
      <c r="C60" s="5" t="s">
        <v>74</v>
      </c>
      <c r="D60" s="2" t="s">
        <v>100</v>
      </c>
      <c r="E60" s="5" t="s">
        <v>44</v>
      </c>
      <c r="F60" s="12">
        <v>34</v>
      </c>
      <c r="G60" s="31">
        <v>0</v>
      </c>
      <c r="H60" s="20">
        <f t="shared" si="6"/>
        <v>0</v>
      </c>
    </row>
    <row r="61" spans="1:8" ht="75" x14ac:dyDescent="0.2">
      <c r="A61" s="33" t="s">
        <v>75</v>
      </c>
      <c r="B61" s="2" t="s">
        <v>193</v>
      </c>
      <c r="C61" s="5" t="s">
        <v>76</v>
      </c>
      <c r="D61" s="2" t="s">
        <v>101</v>
      </c>
      <c r="E61" s="5" t="s">
        <v>9</v>
      </c>
      <c r="F61" s="57">
        <v>7275</v>
      </c>
      <c r="G61" s="31">
        <v>0</v>
      </c>
      <c r="H61" s="20">
        <f t="shared" si="6"/>
        <v>0</v>
      </c>
    </row>
    <row r="62" spans="1:8" ht="60" x14ac:dyDescent="0.2">
      <c r="A62" s="33" t="s">
        <v>77</v>
      </c>
      <c r="B62" s="6" t="s">
        <v>108</v>
      </c>
      <c r="C62" s="7"/>
      <c r="D62" s="2" t="s">
        <v>102</v>
      </c>
      <c r="E62" s="5" t="s">
        <v>17</v>
      </c>
      <c r="F62" s="12">
        <v>1</v>
      </c>
      <c r="G62" s="31">
        <v>0</v>
      </c>
      <c r="H62" s="20">
        <f t="shared" si="6"/>
        <v>0</v>
      </c>
    </row>
    <row r="63" spans="1:8" x14ac:dyDescent="0.2">
      <c r="A63" s="47" t="s">
        <v>38</v>
      </c>
      <c r="B63" s="48"/>
      <c r="C63" s="48"/>
      <c r="D63" s="48"/>
      <c r="E63" s="48"/>
      <c r="F63" s="48"/>
      <c r="G63" s="49"/>
      <c r="H63" s="8">
        <f>SUM(H57:H62)</f>
        <v>0</v>
      </c>
    </row>
    <row r="64" spans="1:8" x14ac:dyDescent="0.2">
      <c r="A64" s="47" t="s">
        <v>39</v>
      </c>
      <c r="B64" s="48"/>
      <c r="C64" s="48"/>
      <c r="D64" s="48"/>
      <c r="E64" s="48"/>
      <c r="F64" s="48"/>
      <c r="G64" s="49"/>
      <c r="H64" s="8">
        <f>ROUND(H63*0.23,2)</f>
        <v>0</v>
      </c>
    </row>
    <row r="65" spans="1:8" x14ac:dyDescent="0.2">
      <c r="A65" s="47" t="s">
        <v>40</v>
      </c>
      <c r="B65" s="48"/>
      <c r="C65" s="48"/>
      <c r="D65" s="48"/>
      <c r="E65" s="48"/>
      <c r="F65" s="48"/>
      <c r="G65" s="49"/>
      <c r="H65" s="8">
        <f>H63+H64</f>
        <v>0</v>
      </c>
    </row>
    <row r="66" spans="1:8" x14ac:dyDescent="0.2">
      <c r="A66" s="38">
        <v>6</v>
      </c>
      <c r="B66" s="43" t="s">
        <v>35</v>
      </c>
      <c r="C66" s="43"/>
      <c r="D66" s="43"/>
      <c r="E66" s="43"/>
      <c r="F66" s="43"/>
      <c r="G66" s="43"/>
      <c r="H66" s="44"/>
    </row>
    <row r="67" spans="1:8" ht="75" x14ac:dyDescent="0.2">
      <c r="A67" s="33" t="s">
        <v>78</v>
      </c>
      <c r="B67" s="2" t="s">
        <v>175</v>
      </c>
      <c r="C67" s="5" t="s">
        <v>22</v>
      </c>
      <c r="D67" s="2" t="s">
        <v>103</v>
      </c>
      <c r="E67" s="5" t="s">
        <v>11</v>
      </c>
      <c r="F67" s="12">
        <v>28</v>
      </c>
      <c r="G67" s="31">
        <v>0</v>
      </c>
      <c r="H67" s="20">
        <f t="shared" ref="H67:H70" si="7">ROUND(F67*ROUND(G67,2),2)</f>
        <v>0</v>
      </c>
    </row>
    <row r="68" spans="1:8" ht="60" x14ac:dyDescent="0.2">
      <c r="A68" s="33" t="s">
        <v>79</v>
      </c>
      <c r="B68" s="2" t="s">
        <v>176</v>
      </c>
      <c r="C68" s="5" t="s">
        <v>22</v>
      </c>
      <c r="D68" s="2" t="s">
        <v>104</v>
      </c>
      <c r="E68" s="5" t="s">
        <v>11</v>
      </c>
      <c r="F68" s="12">
        <v>28</v>
      </c>
      <c r="G68" s="31">
        <v>0</v>
      </c>
      <c r="H68" s="20">
        <f t="shared" si="7"/>
        <v>0</v>
      </c>
    </row>
    <row r="69" spans="1:8" ht="75" x14ac:dyDescent="0.2">
      <c r="A69" s="33" t="s">
        <v>80</v>
      </c>
      <c r="B69" s="2" t="s">
        <v>194</v>
      </c>
      <c r="C69" s="5" t="s">
        <v>81</v>
      </c>
      <c r="D69" s="2" t="s">
        <v>105</v>
      </c>
      <c r="E69" s="5" t="s">
        <v>9</v>
      </c>
      <c r="F69" s="12">
        <v>99.6</v>
      </c>
      <c r="G69" s="31">
        <v>0</v>
      </c>
      <c r="H69" s="20">
        <f t="shared" si="7"/>
        <v>0</v>
      </c>
    </row>
    <row r="70" spans="1:8" ht="75" x14ac:dyDescent="0.2">
      <c r="A70" s="33" t="s">
        <v>82</v>
      </c>
      <c r="B70" s="2" t="s">
        <v>195</v>
      </c>
      <c r="C70" s="5" t="s">
        <v>81</v>
      </c>
      <c r="D70" s="2" t="s">
        <v>107</v>
      </c>
      <c r="E70" s="5" t="s">
        <v>9</v>
      </c>
      <c r="F70" s="12">
        <v>28.9</v>
      </c>
      <c r="G70" s="31">
        <v>0</v>
      </c>
      <c r="H70" s="20">
        <f t="shared" si="7"/>
        <v>0</v>
      </c>
    </row>
    <row r="71" spans="1:8" x14ac:dyDescent="0.2">
      <c r="A71" s="45" t="s">
        <v>38</v>
      </c>
      <c r="B71" s="45"/>
      <c r="C71" s="45"/>
      <c r="D71" s="45"/>
      <c r="E71" s="45"/>
      <c r="F71" s="45"/>
      <c r="G71" s="45"/>
      <c r="H71" s="8">
        <f>SUM(H67:H70)</f>
        <v>0</v>
      </c>
    </row>
    <row r="72" spans="1:8" x14ac:dyDescent="0.2">
      <c r="A72" s="45" t="s">
        <v>39</v>
      </c>
      <c r="B72" s="45"/>
      <c r="C72" s="45"/>
      <c r="D72" s="45"/>
      <c r="E72" s="45"/>
      <c r="F72" s="45"/>
      <c r="G72" s="45"/>
      <c r="H72" s="8">
        <f>ROUND(H71*0.23,2)</f>
        <v>0</v>
      </c>
    </row>
    <row r="73" spans="1:8" x14ac:dyDescent="0.2">
      <c r="A73" s="45" t="s">
        <v>40</v>
      </c>
      <c r="B73" s="45"/>
      <c r="C73" s="45"/>
      <c r="D73" s="45"/>
      <c r="E73" s="45"/>
      <c r="F73" s="45"/>
      <c r="G73" s="45"/>
      <c r="H73" s="8">
        <f>H71+H72</f>
        <v>0</v>
      </c>
    </row>
    <row r="74" spans="1:8" x14ac:dyDescent="0.2">
      <c r="A74" s="38">
        <v>7</v>
      </c>
      <c r="B74" s="43" t="s">
        <v>115</v>
      </c>
      <c r="C74" s="43"/>
      <c r="D74" s="43"/>
      <c r="E74" s="43"/>
      <c r="F74" s="43"/>
      <c r="G74" s="43"/>
      <c r="H74" s="44"/>
    </row>
    <row r="75" spans="1:8" ht="75" x14ac:dyDescent="0.2">
      <c r="A75" s="39" t="s">
        <v>223</v>
      </c>
      <c r="B75" s="10" t="s">
        <v>196</v>
      </c>
      <c r="C75" s="10"/>
      <c r="D75" s="9" t="s">
        <v>162</v>
      </c>
      <c r="E75" s="11" t="s">
        <v>116</v>
      </c>
      <c r="F75" s="13">
        <v>1</v>
      </c>
      <c r="G75" s="29">
        <v>0</v>
      </c>
      <c r="H75" s="20">
        <f t="shared" ref="H75:H107" si="8">ROUND(F75*ROUND(G75,2),2)</f>
        <v>0</v>
      </c>
    </row>
    <row r="76" spans="1:8" ht="45" x14ac:dyDescent="0.2">
      <c r="A76" s="39" t="s">
        <v>224</v>
      </c>
      <c r="B76" s="10" t="s">
        <v>197</v>
      </c>
      <c r="C76" s="10"/>
      <c r="D76" s="9" t="s">
        <v>157</v>
      </c>
      <c r="E76" s="11" t="s">
        <v>17</v>
      </c>
      <c r="F76" s="14">
        <v>1253.25</v>
      </c>
      <c r="G76" s="29">
        <v>0</v>
      </c>
      <c r="H76" s="20">
        <f t="shared" si="8"/>
        <v>0</v>
      </c>
    </row>
    <row r="77" spans="1:8" ht="60" x14ac:dyDescent="0.2">
      <c r="A77" s="39" t="s">
        <v>225</v>
      </c>
      <c r="B77" s="10" t="s">
        <v>198</v>
      </c>
      <c r="C77" s="10"/>
      <c r="D77" s="9" t="s">
        <v>158</v>
      </c>
      <c r="E77" s="11" t="s">
        <v>9</v>
      </c>
      <c r="F77" s="14">
        <v>1266</v>
      </c>
      <c r="G77" s="29">
        <v>0</v>
      </c>
      <c r="H77" s="20">
        <f t="shared" si="8"/>
        <v>0</v>
      </c>
    </row>
    <row r="78" spans="1:8" ht="45" x14ac:dyDescent="0.2">
      <c r="A78" s="39" t="s">
        <v>226</v>
      </c>
      <c r="B78" s="10" t="s">
        <v>199</v>
      </c>
      <c r="C78" s="10"/>
      <c r="D78" s="10" t="s">
        <v>117</v>
      </c>
      <c r="E78" s="11" t="s">
        <v>17</v>
      </c>
      <c r="F78" s="13">
        <v>72.02</v>
      </c>
      <c r="G78" s="29">
        <v>0</v>
      </c>
      <c r="H78" s="20">
        <f t="shared" si="8"/>
        <v>0</v>
      </c>
    </row>
    <row r="79" spans="1:8" ht="45" x14ac:dyDescent="0.2">
      <c r="A79" s="39" t="s">
        <v>227</v>
      </c>
      <c r="B79" s="10" t="s">
        <v>200</v>
      </c>
      <c r="C79" s="10"/>
      <c r="D79" s="10" t="s">
        <v>118</v>
      </c>
      <c r="E79" s="11" t="s">
        <v>44</v>
      </c>
      <c r="F79" s="13">
        <v>70</v>
      </c>
      <c r="G79" s="29">
        <v>0</v>
      </c>
      <c r="H79" s="20">
        <f t="shared" si="8"/>
        <v>0</v>
      </c>
    </row>
    <row r="80" spans="1:8" ht="45" x14ac:dyDescent="0.2">
      <c r="A80" s="39" t="s">
        <v>228</v>
      </c>
      <c r="B80" s="10" t="s">
        <v>201</v>
      </c>
      <c r="C80" s="10"/>
      <c r="D80" s="10" t="s">
        <v>119</v>
      </c>
      <c r="E80" s="11" t="s">
        <v>44</v>
      </c>
      <c r="F80" s="13">
        <v>445</v>
      </c>
      <c r="G80" s="29">
        <v>0</v>
      </c>
      <c r="H80" s="20">
        <f t="shared" si="8"/>
        <v>0</v>
      </c>
    </row>
    <row r="81" spans="1:8" ht="45" x14ac:dyDescent="0.2">
      <c r="A81" s="39" t="s">
        <v>229</v>
      </c>
      <c r="B81" s="10" t="s">
        <v>202</v>
      </c>
      <c r="C81" s="10"/>
      <c r="D81" s="10" t="s">
        <v>120</v>
      </c>
      <c r="E81" s="11" t="s">
        <v>44</v>
      </c>
      <c r="F81" s="13">
        <v>73</v>
      </c>
      <c r="G81" s="29">
        <v>0</v>
      </c>
      <c r="H81" s="20">
        <f t="shared" si="8"/>
        <v>0</v>
      </c>
    </row>
    <row r="82" spans="1:8" ht="45" x14ac:dyDescent="0.2">
      <c r="A82" s="39" t="s">
        <v>230</v>
      </c>
      <c r="B82" s="10" t="s">
        <v>203</v>
      </c>
      <c r="C82" s="10"/>
      <c r="D82" s="6" t="s">
        <v>255</v>
      </c>
      <c r="E82" s="11" t="s">
        <v>44</v>
      </c>
      <c r="F82" s="13">
        <v>31</v>
      </c>
      <c r="G82" s="29">
        <v>0</v>
      </c>
      <c r="H82" s="20">
        <f t="shared" si="8"/>
        <v>0</v>
      </c>
    </row>
    <row r="83" spans="1:8" ht="60" x14ac:dyDescent="0.2">
      <c r="A83" s="39" t="s">
        <v>231</v>
      </c>
      <c r="B83" s="10" t="s">
        <v>204</v>
      </c>
      <c r="C83" s="10"/>
      <c r="D83" s="9" t="s">
        <v>121</v>
      </c>
      <c r="E83" s="11" t="s">
        <v>17</v>
      </c>
      <c r="F83" s="13">
        <v>431.87</v>
      </c>
      <c r="G83" s="29">
        <v>0</v>
      </c>
      <c r="H83" s="20">
        <f t="shared" si="8"/>
        <v>0</v>
      </c>
    </row>
    <row r="84" spans="1:8" ht="60" x14ac:dyDescent="0.2">
      <c r="A84" s="39" t="s">
        <v>232</v>
      </c>
      <c r="B84" s="10" t="s">
        <v>205</v>
      </c>
      <c r="C84" s="10"/>
      <c r="D84" s="10" t="s">
        <v>122</v>
      </c>
      <c r="E84" s="11" t="s">
        <v>123</v>
      </c>
      <c r="F84" s="13">
        <v>40</v>
      </c>
      <c r="G84" s="29">
        <v>0</v>
      </c>
      <c r="H84" s="20">
        <f t="shared" si="8"/>
        <v>0</v>
      </c>
    </row>
    <row r="85" spans="1:8" ht="60" x14ac:dyDescent="0.2">
      <c r="A85" s="39" t="s">
        <v>233</v>
      </c>
      <c r="B85" s="10" t="s">
        <v>205</v>
      </c>
      <c r="C85" s="10"/>
      <c r="D85" s="10" t="s">
        <v>124</v>
      </c>
      <c r="E85" s="11" t="s">
        <v>123</v>
      </c>
      <c r="F85" s="13">
        <v>6</v>
      </c>
      <c r="G85" s="29">
        <v>0</v>
      </c>
      <c r="H85" s="20">
        <f t="shared" si="8"/>
        <v>0</v>
      </c>
    </row>
    <row r="86" spans="1:8" ht="60" x14ac:dyDescent="0.2">
      <c r="A86" s="39" t="s">
        <v>234</v>
      </c>
      <c r="B86" s="10" t="s">
        <v>205</v>
      </c>
      <c r="C86" s="10"/>
      <c r="D86" s="9" t="s">
        <v>125</v>
      </c>
      <c r="E86" s="11" t="s">
        <v>123</v>
      </c>
      <c r="F86" s="13">
        <v>26</v>
      </c>
      <c r="G86" s="29">
        <v>0</v>
      </c>
      <c r="H86" s="20">
        <f t="shared" si="8"/>
        <v>0</v>
      </c>
    </row>
    <row r="87" spans="1:8" ht="60" x14ac:dyDescent="0.2">
      <c r="A87" s="39" t="s">
        <v>235</v>
      </c>
      <c r="B87" s="10" t="s">
        <v>205</v>
      </c>
      <c r="C87" s="10"/>
      <c r="D87" s="10" t="s">
        <v>126</v>
      </c>
      <c r="E87" s="11" t="s">
        <v>123</v>
      </c>
      <c r="F87" s="13">
        <v>6</v>
      </c>
      <c r="G87" s="29">
        <v>0</v>
      </c>
      <c r="H87" s="20">
        <f t="shared" si="8"/>
        <v>0</v>
      </c>
    </row>
    <row r="88" spans="1:8" ht="45" x14ac:dyDescent="0.2">
      <c r="A88" s="39" t="s">
        <v>236</v>
      </c>
      <c r="B88" s="10" t="s">
        <v>206</v>
      </c>
      <c r="C88" s="10"/>
      <c r="D88" s="10" t="s">
        <v>127</v>
      </c>
      <c r="E88" s="11" t="s">
        <v>128</v>
      </c>
      <c r="F88" s="13">
        <v>11</v>
      </c>
      <c r="G88" s="29">
        <v>0</v>
      </c>
      <c r="H88" s="20">
        <f t="shared" si="8"/>
        <v>0</v>
      </c>
    </row>
    <row r="89" spans="1:8" ht="60" x14ac:dyDescent="0.2">
      <c r="A89" s="39" t="s">
        <v>237</v>
      </c>
      <c r="B89" s="10" t="s">
        <v>207</v>
      </c>
      <c r="C89" s="10"/>
      <c r="D89" s="10" t="s">
        <v>129</v>
      </c>
      <c r="E89" s="11" t="s">
        <v>11</v>
      </c>
      <c r="F89" s="13">
        <v>8</v>
      </c>
      <c r="G89" s="29">
        <v>0</v>
      </c>
      <c r="H89" s="20">
        <f t="shared" si="8"/>
        <v>0</v>
      </c>
    </row>
    <row r="90" spans="1:8" ht="45" x14ac:dyDescent="0.2">
      <c r="A90" s="39" t="s">
        <v>238</v>
      </c>
      <c r="B90" s="10" t="s">
        <v>208</v>
      </c>
      <c r="C90" s="10"/>
      <c r="D90" s="10" t="s">
        <v>130</v>
      </c>
      <c r="E90" s="11" t="s">
        <v>11</v>
      </c>
      <c r="F90" s="13">
        <v>20</v>
      </c>
      <c r="G90" s="29">
        <v>0</v>
      </c>
      <c r="H90" s="20">
        <f t="shared" si="8"/>
        <v>0</v>
      </c>
    </row>
    <row r="91" spans="1:8" ht="30" x14ac:dyDescent="0.2">
      <c r="A91" s="39" t="s">
        <v>239</v>
      </c>
      <c r="B91" s="10"/>
      <c r="C91" s="10"/>
      <c r="D91" s="10" t="s">
        <v>131</v>
      </c>
      <c r="E91" s="11" t="s">
        <v>116</v>
      </c>
      <c r="F91" s="13">
        <v>4</v>
      </c>
      <c r="G91" s="29">
        <v>0</v>
      </c>
      <c r="H91" s="20">
        <f t="shared" si="8"/>
        <v>0</v>
      </c>
    </row>
    <row r="92" spans="1:8" ht="60" x14ac:dyDescent="0.2">
      <c r="A92" s="39" t="s">
        <v>240</v>
      </c>
      <c r="B92" s="10" t="s">
        <v>209</v>
      </c>
      <c r="C92" s="10"/>
      <c r="D92" s="10" t="s">
        <v>132</v>
      </c>
      <c r="E92" s="11" t="s">
        <v>17</v>
      </c>
      <c r="F92" s="13">
        <v>299.44</v>
      </c>
      <c r="G92" s="29">
        <v>0</v>
      </c>
      <c r="H92" s="20">
        <f t="shared" si="8"/>
        <v>0</v>
      </c>
    </row>
    <row r="93" spans="1:8" ht="45" x14ac:dyDescent="0.2">
      <c r="A93" s="39" t="s">
        <v>242</v>
      </c>
      <c r="B93" s="10" t="s">
        <v>210</v>
      </c>
      <c r="C93" s="10"/>
      <c r="D93" s="9" t="s">
        <v>159</v>
      </c>
      <c r="E93" s="11" t="s">
        <v>17</v>
      </c>
      <c r="F93" s="13">
        <v>598.87</v>
      </c>
      <c r="G93" s="29">
        <v>0</v>
      </c>
      <c r="H93" s="20">
        <f t="shared" si="8"/>
        <v>0</v>
      </c>
    </row>
    <row r="94" spans="1:8" ht="45" x14ac:dyDescent="0.2">
      <c r="A94" s="39" t="s">
        <v>241</v>
      </c>
      <c r="B94" s="10" t="s">
        <v>211</v>
      </c>
      <c r="C94" s="10"/>
      <c r="D94" s="9" t="s">
        <v>160</v>
      </c>
      <c r="E94" s="11" t="s">
        <v>17</v>
      </c>
      <c r="F94" s="14">
        <v>1102.76</v>
      </c>
      <c r="G94" s="29">
        <v>0</v>
      </c>
      <c r="H94" s="20">
        <f t="shared" si="8"/>
        <v>0</v>
      </c>
    </row>
    <row r="95" spans="1:8" ht="45" x14ac:dyDescent="0.2">
      <c r="A95" s="39" t="s">
        <v>243</v>
      </c>
      <c r="B95" s="10" t="s">
        <v>212</v>
      </c>
      <c r="C95" s="10"/>
      <c r="D95" s="9" t="s">
        <v>161</v>
      </c>
      <c r="E95" s="11" t="s">
        <v>17</v>
      </c>
      <c r="F95" s="13">
        <v>874.66</v>
      </c>
      <c r="G95" s="29">
        <v>0</v>
      </c>
      <c r="H95" s="20">
        <f t="shared" si="8"/>
        <v>0</v>
      </c>
    </row>
    <row r="96" spans="1:8" ht="45" x14ac:dyDescent="0.2">
      <c r="A96" s="39" t="s">
        <v>244</v>
      </c>
      <c r="B96" s="9" t="s">
        <v>133</v>
      </c>
      <c r="C96" s="10"/>
      <c r="D96" s="10" t="s">
        <v>134</v>
      </c>
      <c r="E96" s="11" t="s">
        <v>116</v>
      </c>
      <c r="F96" s="13">
        <v>9</v>
      </c>
      <c r="G96" s="29">
        <v>0</v>
      </c>
      <c r="H96" s="20">
        <f t="shared" si="8"/>
        <v>0</v>
      </c>
    </row>
    <row r="97" spans="1:8" ht="60" x14ac:dyDescent="0.2">
      <c r="A97" s="39" t="s">
        <v>245</v>
      </c>
      <c r="B97" s="10" t="s">
        <v>213</v>
      </c>
      <c r="C97" s="10"/>
      <c r="D97" s="10" t="s">
        <v>135</v>
      </c>
      <c r="E97" s="11" t="s">
        <v>44</v>
      </c>
      <c r="F97" s="13">
        <v>73</v>
      </c>
      <c r="G97" s="29">
        <v>0</v>
      </c>
      <c r="H97" s="20">
        <f t="shared" si="8"/>
        <v>0</v>
      </c>
    </row>
    <row r="98" spans="1:8" ht="75" x14ac:dyDescent="0.2">
      <c r="A98" s="39" t="s">
        <v>246</v>
      </c>
      <c r="B98" s="10" t="s">
        <v>214</v>
      </c>
      <c r="C98" s="10"/>
      <c r="D98" s="10" t="s">
        <v>136</v>
      </c>
      <c r="E98" s="11" t="s">
        <v>44</v>
      </c>
      <c r="F98" s="13">
        <v>445</v>
      </c>
      <c r="G98" s="29">
        <v>0</v>
      </c>
      <c r="H98" s="20">
        <f t="shared" si="8"/>
        <v>0</v>
      </c>
    </row>
    <row r="99" spans="1:8" ht="60" x14ac:dyDescent="0.2">
      <c r="A99" s="39" t="s">
        <v>247</v>
      </c>
      <c r="B99" s="10" t="s">
        <v>215</v>
      </c>
      <c r="C99" s="10"/>
      <c r="D99" s="10" t="s">
        <v>137</v>
      </c>
      <c r="E99" s="11" t="s">
        <v>44</v>
      </c>
      <c r="F99" s="13">
        <v>70</v>
      </c>
      <c r="G99" s="29">
        <v>0</v>
      </c>
      <c r="H99" s="20">
        <f t="shared" si="8"/>
        <v>0</v>
      </c>
    </row>
    <row r="100" spans="1:8" ht="75" x14ac:dyDescent="0.2">
      <c r="A100" s="39" t="s">
        <v>248</v>
      </c>
      <c r="B100" s="10" t="s">
        <v>216</v>
      </c>
      <c r="C100" s="10"/>
      <c r="D100" s="10" t="s">
        <v>138</v>
      </c>
      <c r="E100" s="11" t="s">
        <v>44</v>
      </c>
      <c r="F100" s="13">
        <v>9</v>
      </c>
      <c r="G100" s="29">
        <v>0</v>
      </c>
      <c r="H100" s="20">
        <f t="shared" si="8"/>
        <v>0</v>
      </c>
    </row>
    <row r="101" spans="1:8" ht="45" x14ac:dyDescent="0.2">
      <c r="A101" s="39" t="s">
        <v>249</v>
      </c>
      <c r="B101" s="10" t="s">
        <v>217</v>
      </c>
      <c r="C101" s="10"/>
      <c r="D101" s="10" t="s">
        <v>139</v>
      </c>
      <c r="E101" s="11" t="s">
        <v>11</v>
      </c>
      <c r="F101" s="13">
        <v>2</v>
      </c>
      <c r="G101" s="29">
        <v>0</v>
      </c>
      <c r="H101" s="20">
        <f t="shared" si="8"/>
        <v>0</v>
      </c>
    </row>
    <row r="102" spans="1:8" ht="30" x14ac:dyDescent="0.2">
      <c r="A102" s="39" t="s">
        <v>256</v>
      </c>
      <c r="B102" s="10" t="s">
        <v>217</v>
      </c>
      <c r="C102" s="10"/>
      <c r="D102" s="10" t="s">
        <v>257</v>
      </c>
      <c r="E102" s="11" t="s">
        <v>44</v>
      </c>
      <c r="F102" s="13">
        <v>144</v>
      </c>
      <c r="G102" s="29">
        <v>0</v>
      </c>
      <c r="H102" s="20">
        <f t="shared" si="8"/>
        <v>0</v>
      </c>
    </row>
    <row r="103" spans="1:8" ht="45" x14ac:dyDescent="0.2">
      <c r="A103" s="39" t="s">
        <v>250</v>
      </c>
      <c r="B103" s="10" t="s">
        <v>218</v>
      </c>
      <c r="C103" s="10"/>
      <c r="D103" s="10" t="s">
        <v>140</v>
      </c>
      <c r="E103" s="11" t="s">
        <v>11</v>
      </c>
      <c r="F103" s="13">
        <v>36</v>
      </c>
      <c r="G103" s="29">
        <v>0</v>
      </c>
      <c r="H103" s="20">
        <f t="shared" si="8"/>
        <v>0</v>
      </c>
    </row>
    <row r="104" spans="1:8" ht="60" x14ac:dyDescent="0.2">
      <c r="A104" s="39" t="s">
        <v>251</v>
      </c>
      <c r="B104" s="10"/>
      <c r="C104" s="10"/>
      <c r="D104" s="9" t="s">
        <v>141</v>
      </c>
      <c r="E104" s="11" t="s">
        <v>44</v>
      </c>
      <c r="F104" s="13">
        <v>633</v>
      </c>
      <c r="G104" s="29">
        <v>0</v>
      </c>
      <c r="H104" s="20">
        <f t="shared" si="8"/>
        <v>0</v>
      </c>
    </row>
    <row r="105" spans="1:8" ht="105" x14ac:dyDescent="0.2">
      <c r="A105" s="39" t="s">
        <v>252</v>
      </c>
      <c r="B105" s="10" t="s">
        <v>219</v>
      </c>
      <c r="C105" s="10"/>
      <c r="D105" s="9" t="s">
        <v>142</v>
      </c>
      <c r="E105" s="11" t="s">
        <v>44</v>
      </c>
      <c r="F105" s="13">
        <v>24</v>
      </c>
      <c r="G105" s="29">
        <v>0</v>
      </c>
      <c r="H105" s="20">
        <f t="shared" si="8"/>
        <v>0</v>
      </c>
    </row>
    <row r="106" spans="1:8" ht="90" x14ac:dyDescent="0.2">
      <c r="A106" s="39" t="s">
        <v>253</v>
      </c>
      <c r="B106" s="10" t="s">
        <v>220</v>
      </c>
      <c r="C106" s="10"/>
      <c r="D106" s="9" t="s">
        <v>143</v>
      </c>
      <c r="E106" s="11" t="s">
        <v>44</v>
      </c>
      <c r="F106" s="13">
        <v>10</v>
      </c>
      <c r="G106" s="29">
        <v>0</v>
      </c>
      <c r="H106" s="20">
        <f t="shared" si="8"/>
        <v>0</v>
      </c>
    </row>
    <row r="107" spans="1:8" ht="60" x14ac:dyDescent="0.2">
      <c r="A107" s="40" t="s">
        <v>254</v>
      </c>
      <c r="B107" s="22" t="s">
        <v>144</v>
      </c>
      <c r="C107" s="23"/>
      <c r="D107" s="23" t="s">
        <v>145</v>
      </c>
      <c r="E107" s="24" t="s">
        <v>116</v>
      </c>
      <c r="F107" s="25">
        <v>1</v>
      </c>
      <c r="G107" s="30">
        <v>0</v>
      </c>
      <c r="H107" s="26">
        <f t="shared" si="8"/>
        <v>0</v>
      </c>
    </row>
    <row r="108" spans="1:8" x14ac:dyDescent="0.2">
      <c r="A108" s="46" t="s">
        <v>38</v>
      </c>
      <c r="B108" s="46"/>
      <c r="C108" s="46"/>
      <c r="D108" s="46"/>
      <c r="E108" s="46"/>
      <c r="F108" s="46"/>
      <c r="G108" s="46"/>
      <c r="H108" s="27">
        <f>SUM(H75:H107)</f>
        <v>0</v>
      </c>
    </row>
    <row r="109" spans="1:8" x14ac:dyDescent="0.2">
      <c r="A109" s="46" t="s">
        <v>39</v>
      </c>
      <c r="B109" s="46"/>
      <c r="C109" s="46"/>
      <c r="D109" s="46"/>
      <c r="E109" s="46"/>
      <c r="F109" s="46"/>
      <c r="G109" s="46"/>
      <c r="H109" s="27">
        <f>ROUND(H108*0.23,2)</f>
        <v>0</v>
      </c>
    </row>
    <row r="110" spans="1:8" x14ac:dyDescent="0.2">
      <c r="A110" s="46" t="s">
        <v>40</v>
      </c>
      <c r="B110" s="46"/>
      <c r="C110" s="46"/>
      <c r="D110" s="46"/>
      <c r="E110" s="46"/>
      <c r="F110" s="46"/>
      <c r="G110" s="46"/>
      <c r="H110" s="27">
        <f>H108+H109</f>
        <v>0</v>
      </c>
    </row>
    <row r="111" spans="1:8" x14ac:dyDescent="0.2">
      <c r="A111" s="42" t="s">
        <v>83</v>
      </c>
      <c r="B111" s="42"/>
      <c r="C111" s="42"/>
      <c r="D111" s="42"/>
      <c r="E111" s="42"/>
      <c r="F111" s="42"/>
      <c r="G111" s="42"/>
      <c r="H111" s="28">
        <f>H20+H28+H38+H53+H63+H71+H108</f>
        <v>0</v>
      </c>
    </row>
    <row r="112" spans="1:8" x14ac:dyDescent="0.2">
      <c r="A112" s="42" t="s">
        <v>39</v>
      </c>
      <c r="B112" s="42"/>
      <c r="C112" s="42"/>
      <c r="D112" s="42"/>
      <c r="E112" s="42"/>
      <c r="F112" s="42"/>
      <c r="G112" s="42"/>
      <c r="H112" s="28">
        <f>H21+H29+H39+H54+H64+H72+H109</f>
        <v>0</v>
      </c>
    </row>
    <row r="113" spans="1:8" x14ac:dyDescent="0.2">
      <c r="A113" s="42" t="s">
        <v>84</v>
      </c>
      <c r="B113" s="42"/>
      <c r="C113" s="42"/>
      <c r="D113" s="42"/>
      <c r="E113" s="42"/>
      <c r="F113" s="42"/>
      <c r="G113" s="42"/>
      <c r="H113" s="28">
        <f>H22+H30+H40+H55+H65+H73+H110</f>
        <v>0</v>
      </c>
    </row>
    <row r="118" spans="1:8" x14ac:dyDescent="0.25">
      <c r="E118" s="51" t="s">
        <v>272</v>
      </c>
      <c r="F118" s="51"/>
      <c r="G118" s="51"/>
    </row>
    <row r="119" spans="1:8" x14ac:dyDescent="0.2">
      <c r="E119" s="52" t="s">
        <v>164</v>
      </c>
      <c r="F119" s="52"/>
      <c r="G119" s="52"/>
    </row>
  </sheetData>
  <sheetProtection algorithmName="SHA-512" hashValue="YRGrbqD0SYIpoI9AAH5VCODqqfO/Jjg5nvSI6FYWxqX0syftlg/1I8wB0kGOOTaxKIUGEPeZkZcqtlnp94xWCw==" saltValue="tfTwct29Ldk6KDw1erIVLg==" spinCount="100000" sheet="1" selectLockedCells="1"/>
  <mergeCells count="37">
    <mergeCell ref="A2:H2"/>
    <mergeCell ref="A1:H1"/>
    <mergeCell ref="E118:G118"/>
    <mergeCell ref="E119:G119"/>
    <mergeCell ref="A4:H4"/>
    <mergeCell ref="A5:H5"/>
    <mergeCell ref="B7:H7"/>
    <mergeCell ref="B23:H23"/>
    <mergeCell ref="A20:G20"/>
    <mergeCell ref="A64:G64"/>
    <mergeCell ref="A21:G21"/>
    <mergeCell ref="A22:G22"/>
    <mergeCell ref="B41:H41"/>
    <mergeCell ref="A38:G38"/>
    <mergeCell ref="A39:G39"/>
    <mergeCell ref="A40:G40"/>
    <mergeCell ref="A113:G113"/>
    <mergeCell ref="B31:H31"/>
    <mergeCell ref="A28:G28"/>
    <mergeCell ref="A29:G29"/>
    <mergeCell ref="A30:G30"/>
    <mergeCell ref="A65:G65"/>
    <mergeCell ref="B56:H56"/>
    <mergeCell ref="A53:G53"/>
    <mergeCell ref="A54:G54"/>
    <mergeCell ref="A55:G55"/>
    <mergeCell ref="A63:G63"/>
    <mergeCell ref="A112:G112"/>
    <mergeCell ref="B66:H66"/>
    <mergeCell ref="A71:G71"/>
    <mergeCell ref="A72:G72"/>
    <mergeCell ref="A73:G73"/>
    <mergeCell ref="A111:G111"/>
    <mergeCell ref="B74:H74"/>
    <mergeCell ref="A108:G108"/>
    <mergeCell ref="A109:G109"/>
    <mergeCell ref="A110:G110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portrait" r:id="rId1"/>
  <headerFooter>
    <oddHeader>&amp;R&amp;"-,Standardowy"&amp;11Formularz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inwestorski : ROZBUDOWA DR. NR 3336W RADOM.</dc:title>
  <dc:creator>Tadeusz</dc:creator>
  <cp:lastModifiedBy>Robert Bębenek</cp:lastModifiedBy>
  <cp:lastPrinted>2021-08-02T10:54:35Z</cp:lastPrinted>
  <dcterms:created xsi:type="dcterms:W3CDTF">2021-01-27T07:32:35Z</dcterms:created>
  <dcterms:modified xsi:type="dcterms:W3CDTF">2021-08-02T10:57:51Z</dcterms:modified>
</cp:coreProperties>
</file>