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1\Zamówienie poniżej 130000 PLN\PZD.I.252.2.12.2021 przebudowa i remont przepustów\"/>
    </mc:Choice>
  </mc:AlternateContent>
  <xr:revisionPtr revIDLastSave="0" documentId="13_ncr:1_{99F9AC68-45A4-4760-A1FC-C3448C909683}" xr6:coauthVersionLast="47" xr6:coauthVersionMax="47" xr10:uidLastSave="{00000000-0000-0000-0000-000000000000}"/>
  <workbookProtection workbookAlgorithmName="SHA-512" workbookHashValue="YBl91XCC8GO5FagFHIsoBLaiuniIbRtQzxrcT/gVswvzns7Fke/zq7qGVyX2Y+INa7QXDMaWA/4NEhJGhY/x6g==" workbookSaltValue="GlD2ce6YZvgp03i4MEq3ig==" workbookSpinCount="100000" lockStructure="1"/>
  <bookViews>
    <workbookView xWindow="-120" yWindow="-120" windowWidth="29040" windowHeight="15840" xr2:uid="{843C84D2-D123-4A90-BC7A-A90C461FC079}"/>
  </bookViews>
  <sheets>
    <sheet name="Kosztorys ofertowy Część 1" sheetId="1" r:id="rId1"/>
  </sheets>
  <definedNames>
    <definedName name="_xlnm.Print_Area" localSheetId="0">'Kosztorys ofertowy Część 1'!$A$1:$G$52</definedName>
    <definedName name="_xlnm.Print_Titles" localSheetId="0">'Kosztorys ofertowy Część 1'!$5:$5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43" i="1"/>
  <c r="G41" i="1"/>
  <c r="G39" i="1"/>
  <c r="G38" i="1"/>
  <c r="G35" i="1"/>
  <c r="G33" i="1"/>
  <c r="G32" i="1"/>
  <c r="G29" i="1"/>
  <c r="G27" i="1"/>
  <c r="G24" i="1"/>
  <c r="G22" i="1"/>
  <c r="G21" i="1"/>
  <c r="G18" i="1"/>
  <c r="G15" i="1"/>
  <c r="G14" i="1"/>
  <c r="G13" i="1"/>
  <c r="G12" i="1"/>
  <c r="G10" i="1"/>
  <c r="G44" i="1" l="1"/>
  <c r="G45" i="1" s="1"/>
  <c r="G46" i="1" s="1"/>
</calcChain>
</file>

<file path=xl/sharedStrings.xml><?xml version="1.0" encoding="utf-8"?>
<sst xmlns="http://schemas.openxmlformats.org/spreadsheetml/2006/main" count="91" uniqueCount="77">
  <si>
    <t>KOSZTORYS OFERTOWY</t>
  </si>
  <si>
    <t>L.p.</t>
  </si>
  <si>
    <t>STWiOR</t>
  </si>
  <si>
    <t>Opis</t>
  </si>
  <si>
    <t>J.m.</t>
  </si>
  <si>
    <t>Ilość</t>
  </si>
  <si>
    <t>D.01.00.00</t>
  </si>
  <si>
    <t xml:space="preserve"> ROBOTY PRZYGOTOWAWCZE</t>
  </si>
  <si>
    <t>D.01.01.01</t>
  </si>
  <si>
    <t>Odtworzenie trasy i punktów wysokościowych</t>
  </si>
  <si>
    <t xml:space="preserve">Odtworzenie trasy i punktów wysokościowych przy liniowych robotach ziemnych (drogi) w terenie równinnym, inwentaryzacja powykonawcza, </t>
  </si>
  <si>
    <t>kpl.</t>
  </si>
  <si>
    <t>D.01.02.02</t>
  </si>
  <si>
    <t>Zdjęcie warstwy humusu</t>
  </si>
  <si>
    <t>Zdjęcie warstwy humusu gr.15 cm wraz z transportem  na odkład 37*7,5*0,15</t>
  </si>
  <si>
    <t>D.01.02.04</t>
  </si>
  <si>
    <t>Rozbiórka budowli inżynieryjnych</t>
  </si>
  <si>
    <t>Rozebranie nawierzchni z tłucznia kamiennego z wywiezieniem materiału z rozbiórki poza teren budowy</t>
  </si>
  <si>
    <t>Rozebranie nawierzchnia z mieszanek mineralno-bitumicznych  z wywiezieniem materiału z rozbiórki poza teren budowy</t>
  </si>
  <si>
    <t>Rozebranie części przelotowej przepustów z rur betonowych , stalowych, PEHD z uprzednim  odkopanie  przepustu i  z wywiezieniem materiału z rozbiórki poza teren budowy</t>
  </si>
  <si>
    <t>m</t>
  </si>
  <si>
    <t>Rozebranie ścianek czołowych i ław fundamentowych przepustów z wywiezieniem materiału z rozbiórki poza teren budowy</t>
  </si>
  <si>
    <t>D.02.00.00</t>
  </si>
  <si>
    <t>ROBOTY ZIEMNE</t>
  </si>
  <si>
    <t>D.02.01.01</t>
  </si>
  <si>
    <t>Wykopy w gruntach kat. I-V</t>
  </si>
  <si>
    <t>Wykonanie wykopów mechanicznie w gruncie kat I-II  wraz z wykonaniem rowów oraz z transportem urobku w obrębie lub poza teren budowy</t>
  </si>
  <si>
    <t>D.03.00.00</t>
  </si>
  <si>
    <t>ODWODNIENIE KORPUSU DROGOWEGO</t>
  </si>
  <si>
    <t>D.03.01.01</t>
  </si>
  <si>
    <t>Przepusty prefabrykowane z rur PEHD</t>
  </si>
  <si>
    <t>Wykonanie części przelotowej przepustów drogowych rurowych jednootworowych, która składa się z ławy fundamentowej z  betonu, rur karbowanych PEHD DN 400 SN8 śr 0,4 z zasypaniem zasypką.</t>
  </si>
  <si>
    <t>Ścianki czołowe  dla przepustów z rur PEHD jednootworowych śr. 40cm</t>
  </si>
  <si>
    <t>szt.</t>
  </si>
  <si>
    <t>D.03.03.01</t>
  </si>
  <si>
    <t>Rów infiltracyjno - trawiasty</t>
  </si>
  <si>
    <t>D.04.00.00</t>
  </si>
  <si>
    <t>PODBUDOWY</t>
  </si>
  <si>
    <t>D.04.04.02</t>
  </si>
  <si>
    <t>Podbudowa z kruszyw stabilizowanych mechanicznie</t>
  </si>
  <si>
    <t xml:space="preserve">Wykonanie podbudowy z kruszywa łamanego stabilizowanego mechanicznie 0/63, grubość warstwy po zagęszczeniu 20 cm </t>
  </si>
  <si>
    <t>D.04.07.01</t>
  </si>
  <si>
    <t>Podbudowa z betonu asfaltowego</t>
  </si>
  <si>
    <t>Wykonanie podbudowy z mieszanki mineralno-asfaltowej AC 16 P,  grubość warstwy 8 cm wraz z oczyszceniem  i  skropieniem</t>
  </si>
  <si>
    <t>D.05.00.00</t>
  </si>
  <si>
    <t>NAWIERZCHNIE</t>
  </si>
  <si>
    <t>D.05.03.05</t>
  </si>
  <si>
    <t>Nawierzchnie z betonu asfaltowego</t>
  </si>
  <si>
    <t xml:space="preserve">Wykonanie warstwy wiążącej z mieszanki mineralno-asfaltowej AC 16 W,  grubość warstwy 6 cm wraz z oczyszceniem  i  skropieniem </t>
  </si>
  <si>
    <t xml:space="preserve">Wykonanie warstwy ścieralnej z mieszanki mineralno-asfaltowej AC 11S, grubość warstwy po zagęszczeniu 4 cm wraz z oczyszczeniem  i skropieniem </t>
  </si>
  <si>
    <t>D.05.03.27</t>
  </si>
  <si>
    <t>Zab. geosiatką nawierzchni asfaltowej</t>
  </si>
  <si>
    <t>Połączenie  nowej konstrukcji nawierzchni z nawierzchnią istniejącą(ułożenie  geosiatki o wytrzymałości  powyżej 80 kN/m)</t>
  </si>
  <si>
    <t>D.06.00.00</t>
  </si>
  <si>
    <t>ROBOTY WYKOŃCZENIOWE</t>
  </si>
  <si>
    <t>D.06.01.01</t>
  </si>
  <si>
    <t xml:space="preserve">Umocnienie powierzchniowe skarp, rowów i ścieków </t>
  </si>
  <si>
    <t>Humusowanie z obsianiem przy grubości warstwy ziemi urodzajnej (humusu) 10 cm - humus pochodzi z odhumusowania</t>
  </si>
  <si>
    <t>Umocnienie rowów korytkami  żelbetowymi , ułożonymi na betonie B12/15 grubości 15 cm spoiny  wypełnione  zaprawą cementową</t>
  </si>
  <si>
    <t>D.06.01.06</t>
  </si>
  <si>
    <t>Umocnienie skarp rowów płytami ażurowymi</t>
  </si>
  <si>
    <t xml:space="preserve">Umocnienie skarp płytami ażurowymi 60x40x8 cm na podsypce cementowo-piaskowej, wypełnienie wolnych przestrzeni humusem i obsianie trawą </t>
  </si>
  <si>
    <t>D.06.01.10</t>
  </si>
  <si>
    <t>Pobocze utwardzone kruszywem łamanym</t>
  </si>
  <si>
    <t>Wykonanie poboczy z kruszywa naturalnego grubości 15 cm po zagęszczeniu</t>
  </si>
  <si>
    <t>Razem wartość kosztorysowa robót netto</t>
  </si>
  <si>
    <t>Podatek VAT 23%</t>
  </si>
  <si>
    <t>Razem wartość kosztorysowa robót brutto (cena oferty)</t>
  </si>
  <si>
    <t>…....................................................</t>
  </si>
  <si>
    <t>podpis i pieczęć Wykonawcy</t>
  </si>
  <si>
    <t>Część 1 zamówienia</t>
  </si>
  <si>
    <t>Cena jednostkowa
(zł)</t>
  </si>
  <si>
    <t>Wartość
(zł)</t>
  </si>
  <si>
    <t>m³</t>
  </si>
  <si>
    <r>
      <t>m</t>
    </r>
    <r>
      <rPr>
        <vertAlign val="superscript"/>
        <sz val="11"/>
        <rFont val="Calibri"/>
        <family val="2"/>
        <charset val="238"/>
      </rPr>
      <t>2</t>
    </r>
  </si>
  <si>
    <r>
      <t>m</t>
    </r>
    <r>
      <rPr>
        <vertAlign val="superscript"/>
        <sz val="11"/>
        <rFont val="Calibri"/>
        <family val="2"/>
        <charset val="238"/>
      </rPr>
      <t>3</t>
    </r>
  </si>
  <si>
    <t>Przebudowa drogi powiatowej nr 3524W Jedlnia Letnisko - Czarna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</si>
</sst>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008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9" fillId="0" borderId="0" xfId="0" applyFont="1"/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 applyProtection="1">
      <alignment vertical="center"/>
      <protection locked="0"/>
    </xf>
    <xf numFmtId="4" fontId="9" fillId="0" borderId="5" xfId="0" applyNumberFormat="1" applyFont="1" applyBorder="1" applyAlignment="1">
      <alignment vertical="center"/>
    </xf>
    <xf numFmtId="0" fontId="12" fillId="3" borderId="3" xfId="1" applyFont="1" applyFill="1" applyBorder="1" applyAlignment="1">
      <alignment vertical="center"/>
    </xf>
    <xf numFmtId="0" fontId="7" fillId="0" borderId="1" xfId="0" applyFont="1" applyBorder="1" applyAlignment="1">
      <alignment horizontal="left" wrapText="1"/>
    </xf>
    <xf numFmtId="0" fontId="13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6" fillId="0" borderId="2" xfId="0" quotePrefix="1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" fontId="7" fillId="0" borderId="5" xfId="1" applyNumberFormat="1" applyFont="1" applyBorder="1" applyAlignment="1" applyProtection="1">
      <alignment vertical="center"/>
      <protection locked="0"/>
    </xf>
    <xf numFmtId="2" fontId="6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2" fillId="3" borderId="3" xfId="1" applyFont="1" applyFill="1" applyBorder="1" applyAlignment="1">
      <alignment horizontal="left" vertical="center"/>
    </xf>
    <xf numFmtId="0" fontId="12" fillId="3" borderId="2" xfId="1" applyFont="1" applyFill="1" applyBorder="1" applyAlignment="1">
      <alignment horizontal="left" vertical="center"/>
    </xf>
    <xf numFmtId="0" fontId="12" fillId="3" borderId="5" xfId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3" borderId="3" xfId="1" applyFont="1" applyFill="1" applyBorder="1" applyAlignment="1">
      <alignment horizontal="left" vertical="center" wrapText="1"/>
    </xf>
    <xf numFmtId="0" fontId="11" fillId="3" borderId="2" xfId="1" applyFont="1" applyFill="1" applyBorder="1" applyAlignment="1">
      <alignment horizontal="left" vertical="center" wrapText="1"/>
    </xf>
    <xf numFmtId="0" fontId="11" fillId="3" borderId="5" xfId="1" applyFont="1" applyFill="1" applyBorder="1" applyAlignment="1">
      <alignment horizontal="left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4" fontId="7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 vertical="top"/>
    </xf>
  </cellXfs>
  <cellStyles count="4">
    <cellStyle name="Normal" xfId="1" xr:uid="{A4ACDD03-B1F7-45DF-9AF7-690CBBB3ABD7}"/>
    <cellStyle name="Normalny" xfId="0" builtinId="0"/>
    <cellStyle name="Normalny 2 3" xfId="3" xr:uid="{DE7F4DD0-EB71-4480-BB50-69CACD334956}"/>
    <cellStyle name="Normalny_TER02" xfId="2" xr:uid="{52A92683-F3C8-4A51-ACEA-0DD85296DA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3FF9-F718-4A60-8D3D-DD0F6A8E16C5}">
  <dimension ref="A1:G52"/>
  <sheetViews>
    <sheetView tabSelected="1" zoomScaleNormal="100" workbookViewId="0">
      <selection activeCell="F8" sqref="F8"/>
    </sheetView>
  </sheetViews>
  <sheetFormatPr defaultRowHeight="15"/>
  <cols>
    <col min="1" max="1" width="4.140625" style="8" bestFit="1" customWidth="1"/>
    <col min="2" max="2" width="10" style="8" bestFit="1" customWidth="1"/>
    <col min="3" max="3" width="40.7109375" style="8" customWidth="1"/>
    <col min="4" max="4" width="5.7109375" style="8" customWidth="1"/>
    <col min="5" max="5" width="6.7109375" style="8" customWidth="1"/>
    <col min="6" max="7" width="11.7109375" style="8" customWidth="1"/>
    <col min="8" max="16384" width="9.140625" style="8"/>
  </cols>
  <sheetData>
    <row r="1" spans="1:7" ht="15.75">
      <c r="A1" s="41" t="s">
        <v>0</v>
      </c>
      <c r="B1" s="41"/>
      <c r="C1" s="41"/>
      <c r="D1" s="41"/>
      <c r="E1" s="41"/>
      <c r="F1" s="41"/>
      <c r="G1" s="41"/>
    </row>
    <row r="2" spans="1:7">
      <c r="A2" s="42" t="s">
        <v>70</v>
      </c>
      <c r="B2" s="42"/>
      <c r="C2" s="42"/>
      <c r="D2" s="42"/>
      <c r="E2" s="42"/>
      <c r="F2" s="42"/>
      <c r="G2" s="42"/>
    </row>
    <row r="3" spans="1:7" ht="15.75">
      <c r="A3" s="41" t="s">
        <v>76</v>
      </c>
      <c r="B3" s="41"/>
      <c r="C3" s="41"/>
      <c r="D3" s="41"/>
      <c r="E3" s="41"/>
      <c r="F3" s="41"/>
      <c r="G3" s="41"/>
    </row>
    <row r="4" spans="1:7">
      <c r="A4" s="1"/>
      <c r="B4" s="1"/>
      <c r="C4" s="1"/>
      <c r="D4" s="1"/>
      <c r="E4" s="6"/>
      <c r="F4" s="2"/>
      <c r="G4" s="2"/>
    </row>
    <row r="5" spans="1:7" ht="38.25">
      <c r="A5" s="9" t="s">
        <v>1</v>
      </c>
      <c r="B5" s="9" t="s">
        <v>2</v>
      </c>
      <c r="C5" s="10" t="s">
        <v>3</v>
      </c>
      <c r="D5" s="11" t="s">
        <v>4</v>
      </c>
      <c r="E5" s="9" t="s">
        <v>5</v>
      </c>
      <c r="F5" s="11" t="s">
        <v>71</v>
      </c>
      <c r="G5" s="9" t="s">
        <v>72</v>
      </c>
    </row>
    <row r="6" spans="1:7">
      <c r="A6" s="12"/>
      <c r="B6" s="13" t="s">
        <v>6</v>
      </c>
      <c r="C6" s="43" t="s">
        <v>7</v>
      </c>
      <c r="D6" s="44"/>
      <c r="E6" s="44"/>
      <c r="F6" s="44"/>
      <c r="G6" s="45"/>
    </row>
    <row r="7" spans="1:7">
      <c r="A7" s="14"/>
      <c r="B7" s="15" t="s">
        <v>8</v>
      </c>
      <c r="C7" s="38" t="s">
        <v>9</v>
      </c>
      <c r="D7" s="39"/>
      <c r="E7" s="39"/>
      <c r="F7" s="39"/>
      <c r="G7" s="40"/>
    </row>
    <row r="8" spans="1:7" ht="60">
      <c r="A8" s="16">
        <v>1</v>
      </c>
      <c r="B8" s="17"/>
      <c r="C8" s="18" t="s">
        <v>10</v>
      </c>
      <c r="D8" s="19" t="s">
        <v>11</v>
      </c>
      <c r="E8" s="20">
        <v>1</v>
      </c>
      <c r="F8" s="21">
        <v>0</v>
      </c>
      <c r="G8" s="22">
        <f>ROUND(E8*ROUND(F8,2),2)</f>
        <v>0</v>
      </c>
    </row>
    <row r="9" spans="1:7">
      <c r="A9" s="14"/>
      <c r="B9" s="15" t="s">
        <v>12</v>
      </c>
      <c r="C9" s="23" t="s">
        <v>13</v>
      </c>
      <c r="D9" s="46"/>
      <c r="E9" s="46"/>
      <c r="F9" s="46"/>
      <c r="G9" s="47"/>
    </row>
    <row r="10" spans="1:7" ht="30">
      <c r="A10" s="16">
        <v>2</v>
      </c>
      <c r="B10" s="17"/>
      <c r="C10" s="24" t="s">
        <v>14</v>
      </c>
      <c r="D10" s="19" t="s">
        <v>73</v>
      </c>
      <c r="E10" s="20">
        <v>41</v>
      </c>
      <c r="F10" s="21">
        <v>0</v>
      </c>
      <c r="G10" s="22">
        <f>ROUND(E10*ROUND(F10,2),2)</f>
        <v>0</v>
      </c>
    </row>
    <row r="11" spans="1:7">
      <c r="A11" s="14"/>
      <c r="B11" s="15" t="s">
        <v>15</v>
      </c>
      <c r="C11" s="38" t="s">
        <v>16</v>
      </c>
      <c r="D11" s="39"/>
      <c r="E11" s="39"/>
      <c r="F11" s="39"/>
      <c r="G11" s="40"/>
    </row>
    <row r="12" spans="1:7" ht="45">
      <c r="A12" s="16">
        <v>3</v>
      </c>
      <c r="B12" s="25"/>
      <c r="C12" s="26" t="s">
        <v>17</v>
      </c>
      <c r="D12" s="19" t="s">
        <v>74</v>
      </c>
      <c r="E12" s="20">
        <v>10</v>
      </c>
      <c r="F12" s="21">
        <v>0</v>
      </c>
      <c r="G12" s="22">
        <f t="shared" ref="G12:G15" si="0">ROUND(E12*ROUND(F12,2),2)</f>
        <v>0</v>
      </c>
    </row>
    <row r="13" spans="1:7" ht="45">
      <c r="A13" s="16">
        <v>4</v>
      </c>
      <c r="B13" s="19"/>
      <c r="C13" s="24" t="s">
        <v>18</v>
      </c>
      <c r="D13" s="19" t="s">
        <v>74</v>
      </c>
      <c r="E13" s="20">
        <v>10</v>
      </c>
      <c r="F13" s="21">
        <v>0</v>
      </c>
      <c r="G13" s="22">
        <f t="shared" si="0"/>
        <v>0</v>
      </c>
    </row>
    <row r="14" spans="1:7" ht="75">
      <c r="A14" s="16">
        <v>5</v>
      </c>
      <c r="B14" s="19"/>
      <c r="C14" s="27" t="s">
        <v>19</v>
      </c>
      <c r="D14" s="19" t="s">
        <v>20</v>
      </c>
      <c r="E14" s="20">
        <v>10</v>
      </c>
      <c r="F14" s="21">
        <v>0</v>
      </c>
      <c r="G14" s="22">
        <f t="shared" si="0"/>
        <v>0</v>
      </c>
    </row>
    <row r="15" spans="1:7" ht="60">
      <c r="A15" s="16">
        <v>6</v>
      </c>
      <c r="B15" s="19"/>
      <c r="C15" s="27" t="s">
        <v>21</v>
      </c>
      <c r="D15" s="19" t="s">
        <v>73</v>
      </c>
      <c r="E15" s="20">
        <v>1</v>
      </c>
      <c r="F15" s="21">
        <v>0</v>
      </c>
      <c r="G15" s="22">
        <f t="shared" si="0"/>
        <v>0</v>
      </c>
    </row>
    <row r="16" spans="1:7">
      <c r="A16" s="14"/>
      <c r="B16" s="13" t="s">
        <v>22</v>
      </c>
      <c r="C16" s="43" t="s">
        <v>23</v>
      </c>
      <c r="D16" s="44"/>
      <c r="E16" s="44"/>
      <c r="F16" s="44"/>
      <c r="G16" s="45"/>
    </row>
    <row r="17" spans="1:7">
      <c r="A17" s="14"/>
      <c r="B17" s="15" t="s">
        <v>24</v>
      </c>
      <c r="C17" s="38" t="s">
        <v>25</v>
      </c>
      <c r="D17" s="39"/>
      <c r="E17" s="39"/>
      <c r="F17" s="39"/>
      <c r="G17" s="40"/>
    </row>
    <row r="18" spans="1:7" ht="60">
      <c r="A18" s="16">
        <v>7</v>
      </c>
      <c r="B18" s="17"/>
      <c r="C18" s="18" t="s">
        <v>26</v>
      </c>
      <c r="D18" s="19" t="s">
        <v>75</v>
      </c>
      <c r="E18" s="20">
        <v>70</v>
      </c>
      <c r="F18" s="21">
        <v>0</v>
      </c>
      <c r="G18" s="22">
        <f>ROUND(E18*ROUND(F18,2),2)</f>
        <v>0</v>
      </c>
    </row>
    <row r="19" spans="1:7">
      <c r="A19" s="14"/>
      <c r="B19" s="13" t="s">
        <v>27</v>
      </c>
      <c r="C19" s="43" t="s">
        <v>28</v>
      </c>
      <c r="D19" s="44"/>
      <c r="E19" s="44"/>
      <c r="F19" s="44"/>
      <c r="G19" s="45"/>
    </row>
    <row r="20" spans="1:7">
      <c r="A20" s="14"/>
      <c r="B20" s="15" t="s">
        <v>29</v>
      </c>
      <c r="C20" s="38" t="s">
        <v>30</v>
      </c>
      <c r="D20" s="39"/>
      <c r="E20" s="39"/>
      <c r="F20" s="39"/>
      <c r="G20" s="40"/>
    </row>
    <row r="21" spans="1:7" ht="75">
      <c r="A21" s="28">
        <v>8</v>
      </c>
      <c r="B21" s="25"/>
      <c r="C21" s="18" t="s">
        <v>31</v>
      </c>
      <c r="D21" s="29" t="s">
        <v>20</v>
      </c>
      <c r="E21" s="30">
        <v>10</v>
      </c>
      <c r="F21" s="21">
        <v>0</v>
      </c>
      <c r="G21" s="22">
        <f t="shared" ref="G21:G22" si="1">ROUND(E21*ROUND(F21,2),2)</f>
        <v>0</v>
      </c>
    </row>
    <row r="22" spans="1:7" ht="30">
      <c r="A22" s="28">
        <v>9</v>
      </c>
      <c r="B22" s="25"/>
      <c r="C22" s="31" t="s">
        <v>32</v>
      </c>
      <c r="D22" s="29" t="s">
        <v>33</v>
      </c>
      <c r="E22" s="30">
        <v>2</v>
      </c>
      <c r="F22" s="21">
        <v>0</v>
      </c>
      <c r="G22" s="22">
        <f t="shared" si="1"/>
        <v>0</v>
      </c>
    </row>
    <row r="23" spans="1:7">
      <c r="A23" s="32"/>
      <c r="B23" s="15" t="s">
        <v>34</v>
      </c>
      <c r="C23" s="38" t="s">
        <v>35</v>
      </c>
      <c r="D23" s="39"/>
      <c r="E23" s="39"/>
      <c r="F23" s="39"/>
      <c r="G23" s="40"/>
    </row>
    <row r="24" spans="1:7">
      <c r="A24" s="16">
        <v>10</v>
      </c>
      <c r="B24" s="17"/>
      <c r="C24" s="33" t="s">
        <v>35</v>
      </c>
      <c r="D24" s="19" t="s">
        <v>20</v>
      </c>
      <c r="E24" s="20">
        <v>30</v>
      </c>
      <c r="F24" s="21">
        <v>0</v>
      </c>
      <c r="G24" s="22">
        <f>ROUND(E24*ROUND(F24,2),2)</f>
        <v>0</v>
      </c>
    </row>
    <row r="25" spans="1:7">
      <c r="A25" s="14"/>
      <c r="B25" s="13" t="s">
        <v>36</v>
      </c>
      <c r="C25" s="43" t="s">
        <v>37</v>
      </c>
      <c r="D25" s="44"/>
      <c r="E25" s="44"/>
      <c r="F25" s="44"/>
      <c r="G25" s="45"/>
    </row>
    <row r="26" spans="1:7">
      <c r="A26" s="14"/>
      <c r="B26" s="15" t="s">
        <v>38</v>
      </c>
      <c r="C26" s="38" t="s">
        <v>39</v>
      </c>
      <c r="D26" s="39"/>
      <c r="E26" s="39"/>
      <c r="F26" s="39"/>
      <c r="G26" s="40"/>
    </row>
    <row r="27" spans="1:7" ht="60">
      <c r="A27" s="16">
        <v>11</v>
      </c>
      <c r="B27" s="34"/>
      <c r="C27" s="18" t="s">
        <v>40</v>
      </c>
      <c r="D27" s="19" t="s">
        <v>74</v>
      </c>
      <c r="E27" s="20">
        <v>11</v>
      </c>
      <c r="F27" s="21">
        <v>0</v>
      </c>
      <c r="G27" s="22">
        <f>ROUND(E27*ROUND(F27,2),2)</f>
        <v>0</v>
      </c>
    </row>
    <row r="28" spans="1:7">
      <c r="A28" s="14"/>
      <c r="B28" s="15" t="s">
        <v>41</v>
      </c>
      <c r="C28" s="38" t="s">
        <v>42</v>
      </c>
      <c r="D28" s="39"/>
      <c r="E28" s="39"/>
      <c r="F28" s="39"/>
      <c r="G28" s="40"/>
    </row>
    <row r="29" spans="1:7" ht="60">
      <c r="A29" s="16">
        <v>12</v>
      </c>
      <c r="B29" s="34"/>
      <c r="C29" s="31" t="s">
        <v>43</v>
      </c>
      <c r="D29" s="19" t="s">
        <v>74</v>
      </c>
      <c r="E29" s="20">
        <v>11</v>
      </c>
      <c r="F29" s="21">
        <v>0</v>
      </c>
      <c r="G29" s="22">
        <f>ROUND(E29*ROUND(F29,2),2)</f>
        <v>0</v>
      </c>
    </row>
    <row r="30" spans="1:7">
      <c r="A30" s="14"/>
      <c r="B30" s="13" t="s">
        <v>44</v>
      </c>
      <c r="C30" s="43" t="s">
        <v>45</v>
      </c>
      <c r="D30" s="44"/>
      <c r="E30" s="44"/>
      <c r="F30" s="44"/>
      <c r="G30" s="45"/>
    </row>
    <row r="31" spans="1:7">
      <c r="A31" s="14"/>
      <c r="B31" s="15" t="s">
        <v>46</v>
      </c>
      <c r="C31" s="38" t="s">
        <v>47</v>
      </c>
      <c r="D31" s="39"/>
      <c r="E31" s="39"/>
      <c r="F31" s="39"/>
      <c r="G31" s="40"/>
    </row>
    <row r="32" spans="1:7" ht="60">
      <c r="A32" s="16">
        <v>13</v>
      </c>
      <c r="B32" s="17"/>
      <c r="C32" s="31" t="s">
        <v>48</v>
      </c>
      <c r="D32" s="19" t="s">
        <v>74</v>
      </c>
      <c r="E32" s="20">
        <v>11</v>
      </c>
      <c r="F32" s="21">
        <v>0</v>
      </c>
      <c r="G32" s="22">
        <f t="shared" ref="G32:G33" si="2">ROUND(E32*ROUND(F32,2),2)</f>
        <v>0</v>
      </c>
    </row>
    <row r="33" spans="1:7" ht="60">
      <c r="A33" s="16">
        <v>14</v>
      </c>
      <c r="B33" s="17"/>
      <c r="C33" s="18" t="s">
        <v>49</v>
      </c>
      <c r="D33" s="19" t="s">
        <v>74</v>
      </c>
      <c r="E33" s="20">
        <v>11</v>
      </c>
      <c r="F33" s="35">
        <v>0</v>
      </c>
      <c r="G33" s="22">
        <f t="shared" si="2"/>
        <v>0</v>
      </c>
    </row>
    <row r="34" spans="1:7">
      <c r="A34" s="14"/>
      <c r="B34" s="15" t="s">
        <v>50</v>
      </c>
      <c r="C34" s="38" t="s">
        <v>51</v>
      </c>
      <c r="D34" s="39"/>
      <c r="E34" s="39"/>
      <c r="F34" s="39"/>
      <c r="G34" s="40"/>
    </row>
    <row r="35" spans="1:7" ht="45">
      <c r="A35" s="16">
        <v>15</v>
      </c>
      <c r="B35" s="17"/>
      <c r="C35" s="31" t="s">
        <v>52</v>
      </c>
      <c r="D35" s="19" t="s">
        <v>74</v>
      </c>
      <c r="E35" s="20">
        <v>11</v>
      </c>
      <c r="F35" s="21">
        <v>0</v>
      </c>
      <c r="G35" s="22">
        <f>ROUND(E35*ROUND(F35,2),2)</f>
        <v>0</v>
      </c>
    </row>
    <row r="36" spans="1:7">
      <c r="A36" s="14"/>
      <c r="B36" s="13" t="s">
        <v>53</v>
      </c>
      <c r="C36" s="43" t="s">
        <v>54</v>
      </c>
      <c r="D36" s="44"/>
      <c r="E36" s="44"/>
      <c r="F36" s="44"/>
      <c r="G36" s="45"/>
    </row>
    <row r="37" spans="1:7">
      <c r="A37" s="14"/>
      <c r="B37" s="15" t="s">
        <v>55</v>
      </c>
      <c r="C37" s="38" t="s">
        <v>56</v>
      </c>
      <c r="D37" s="39"/>
      <c r="E37" s="39"/>
      <c r="F37" s="39"/>
      <c r="G37" s="40"/>
    </row>
    <row r="38" spans="1:7" ht="45">
      <c r="A38" s="16">
        <v>16</v>
      </c>
      <c r="B38" s="17"/>
      <c r="C38" s="36" t="s">
        <v>57</v>
      </c>
      <c r="D38" s="19" t="s">
        <v>74</v>
      </c>
      <c r="E38" s="20">
        <v>72</v>
      </c>
      <c r="F38" s="21">
        <v>0</v>
      </c>
      <c r="G38" s="22">
        <f t="shared" ref="G38:G39" si="3">ROUND(E38*ROUND(F38,2),2)</f>
        <v>0</v>
      </c>
    </row>
    <row r="39" spans="1:7" ht="60">
      <c r="A39" s="16">
        <v>17</v>
      </c>
      <c r="B39" s="17"/>
      <c r="C39" s="31" t="s">
        <v>58</v>
      </c>
      <c r="D39" s="19" t="s">
        <v>20</v>
      </c>
      <c r="E39" s="20">
        <v>37</v>
      </c>
      <c r="F39" s="21">
        <v>0</v>
      </c>
      <c r="G39" s="22">
        <f t="shared" si="3"/>
        <v>0</v>
      </c>
    </row>
    <row r="40" spans="1:7">
      <c r="A40" s="14"/>
      <c r="B40" s="15" t="s">
        <v>59</v>
      </c>
      <c r="C40" s="38" t="s">
        <v>60</v>
      </c>
      <c r="D40" s="39"/>
      <c r="E40" s="39"/>
      <c r="F40" s="39"/>
      <c r="G40" s="40"/>
    </row>
    <row r="41" spans="1:7" ht="60">
      <c r="A41" s="16">
        <v>18</v>
      </c>
      <c r="B41" s="17"/>
      <c r="C41" s="31" t="s">
        <v>61</v>
      </c>
      <c r="D41" s="19" t="s">
        <v>74</v>
      </c>
      <c r="E41" s="20">
        <v>37</v>
      </c>
      <c r="F41" s="21">
        <v>0</v>
      </c>
      <c r="G41" s="22">
        <f>ROUND(E41*ROUND(F41,2),2)</f>
        <v>0</v>
      </c>
    </row>
    <row r="42" spans="1:7">
      <c r="A42" s="14"/>
      <c r="B42" s="15" t="s">
        <v>62</v>
      </c>
      <c r="C42" s="38" t="s">
        <v>63</v>
      </c>
      <c r="D42" s="39"/>
      <c r="E42" s="39"/>
      <c r="F42" s="39"/>
      <c r="G42" s="40"/>
    </row>
    <row r="43" spans="1:7" ht="30">
      <c r="A43" s="16">
        <v>19</v>
      </c>
      <c r="B43" s="17"/>
      <c r="C43" s="31" t="s">
        <v>64</v>
      </c>
      <c r="D43" s="19" t="s">
        <v>74</v>
      </c>
      <c r="E43" s="20">
        <v>37</v>
      </c>
      <c r="F43" s="21">
        <v>0</v>
      </c>
      <c r="G43" s="22">
        <f>ROUND(E43*ROUND(F43,2),2)</f>
        <v>0</v>
      </c>
    </row>
    <row r="44" spans="1:7">
      <c r="A44" s="48" t="s">
        <v>65</v>
      </c>
      <c r="B44" s="49"/>
      <c r="C44" s="49"/>
      <c r="D44" s="49"/>
      <c r="E44" s="49"/>
      <c r="F44" s="50"/>
      <c r="G44" s="3">
        <f>SUM(G8:G43)</f>
        <v>0</v>
      </c>
    </row>
    <row r="45" spans="1:7">
      <c r="A45" s="48" t="s">
        <v>66</v>
      </c>
      <c r="B45" s="49"/>
      <c r="C45" s="49"/>
      <c r="D45" s="49"/>
      <c r="E45" s="49"/>
      <c r="F45" s="50"/>
      <c r="G45" s="3">
        <f>ROUND(G44*0.23,2)</f>
        <v>0</v>
      </c>
    </row>
    <row r="46" spans="1:7">
      <c r="A46" s="48" t="s">
        <v>67</v>
      </c>
      <c r="B46" s="49"/>
      <c r="C46" s="49"/>
      <c r="D46" s="49"/>
      <c r="E46" s="49"/>
      <c r="F46" s="50"/>
      <c r="G46" s="3">
        <f>G44+G45</f>
        <v>0</v>
      </c>
    </row>
    <row r="47" spans="1:7">
      <c r="A47" s="4"/>
      <c r="B47" s="4"/>
      <c r="C47" s="4"/>
      <c r="D47" s="4"/>
      <c r="E47" s="7"/>
      <c r="F47" s="4"/>
      <c r="G47" s="5"/>
    </row>
    <row r="48" spans="1:7">
      <c r="B48" s="37"/>
      <c r="D48" s="37"/>
    </row>
    <row r="49" spans="2:7">
      <c r="B49" s="37"/>
      <c r="D49" s="37"/>
    </row>
    <row r="50" spans="2:7">
      <c r="B50" s="37"/>
      <c r="D50" s="37"/>
    </row>
    <row r="51" spans="2:7">
      <c r="B51" s="37"/>
      <c r="D51" s="51" t="s">
        <v>68</v>
      </c>
      <c r="E51" s="51"/>
      <c r="F51" s="51"/>
      <c r="G51" s="51"/>
    </row>
    <row r="52" spans="2:7">
      <c r="B52" s="37"/>
      <c r="D52" s="52" t="s">
        <v>69</v>
      </c>
      <c r="E52" s="52"/>
      <c r="F52" s="52"/>
      <c r="G52" s="52"/>
    </row>
  </sheetData>
  <sheetProtection algorithmName="SHA-512" hashValue="GDEvlZ3+4WQwm7vsVe1fZo6GlwfuUiJjMtKS2YrEpTr0sP2leMPaKDkazZZbTHWRxvOxyXEbTT09n7pqsFHS2g==" saltValue="XSE3PPFSrY+rwHuliuMi5Q==" spinCount="100000" sheet="1" objects="1" scenarios="1" selectLockedCells="1"/>
  <mergeCells count="27">
    <mergeCell ref="A46:F46"/>
    <mergeCell ref="D51:G51"/>
    <mergeCell ref="D52:G52"/>
    <mergeCell ref="A2:G2"/>
    <mergeCell ref="C36:G36"/>
    <mergeCell ref="C37:G37"/>
    <mergeCell ref="C40:G40"/>
    <mergeCell ref="C42:G42"/>
    <mergeCell ref="A44:F44"/>
    <mergeCell ref="A45:F45"/>
    <mergeCell ref="C25:G25"/>
    <mergeCell ref="C26:G26"/>
    <mergeCell ref="C28:G28"/>
    <mergeCell ref="C30:G30"/>
    <mergeCell ref="C31:G31"/>
    <mergeCell ref="C34:G34"/>
    <mergeCell ref="C23:G23"/>
    <mergeCell ref="A1:G1"/>
    <mergeCell ref="A3:G3"/>
    <mergeCell ref="C6:G6"/>
    <mergeCell ref="C7:G7"/>
    <mergeCell ref="D9:G9"/>
    <mergeCell ref="C11:G11"/>
    <mergeCell ref="C16:G16"/>
    <mergeCell ref="C17:G17"/>
    <mergeCell ref="C19:G19"/>
    <mergeCell ref="C20:G20"/>
  </mergeCells>
  <printOptions horizontalCentered="1"/>
  <pageMargins left="0.78740157480314965" right="0.59055118110236227" top="0.59055118110236227" bottom="0.59055118110236227" header="0.31496062992125984" footer="0.31496062992125984"/>
  <pageSetup paperSize="9" scale="95" orientation="portrait" r:id="rId1"/>
  <headerFooter>
    <oddHeader>&amp;RZałącznik nr 2.1</oddHeader>
  </headerFooter>
  <rowBreaks count="1" manualBreakCount="1">
    <brk id="2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 Część 1</vt:lpstr>
      <vt:lpstr>'Kosztorys ofertowy Część 1'!Obszar_wydruku</vt:lpstr>
      <vt:lpstr>'Kosztorys ofertowy Część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2021-07-28T09:07:47Z</cp:lastPrinted>
  <dcterms:created xsi:type="dcterms:W3CDTF">2021-07-26T09:07:42Z</dcterms:created>
  <dcterms:modified xsi:type="dcterms:W3CDTF">2021-07-28T09:08:13Z</dcterms:modified>
</cp:coreProperties>
</file>