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1\05 Rozbudowa drogi powiatowej nr 3518W Wola Goryńska - Stare Mąkosy - Jedlnia\Pytania i odpowiedzi oraz zmiana treści SWZ  II\"/>
    </mc:Choice>
  </mc:AlternateContent>
  <xr:revisionPtr revIDLastSave="0" documentId="13_ncr:1_{684CBF91-C048-45F3-8A15-51ECE2BC133C}" xr6:coauthVersionLast="46" xr6:coauthVersionMax="46" xr10:uidLastSave="{00000000-0000-0000-0000-000000000000}"/>
  <workbookProtection workbookAlgorithmName="SHA-512" workbookHashValue="UPRtua+ATUdZpDza8SsellItHhuw8sgSWCDSIVGLqDeaywhQTv6Zl7jfqdAq5PadugzVRkCkLw4+sPL+GXYOeQ==" workbookSaltValue="i+A9vvGN5BeEddnrnYBbiA==" workbookSpinCount="100000" lockStructure="1"/>
  <bookViews>
    <workbookView xWindow="-120" yWindow="-120" windowWidth="29040" windowHeight="15840" xr2:uid="{5C2F9EC6-C30D-4759-98BA-6AC6C372D82A}"/>
  </bookViews>
  <sheets>
    <sheet name="Kosztorys" sheetId="1" r:id="rId1"/>
  </sheets>
  <definedNames>
    <definedName name="_xlnm.Print_Area" localSheetId="0">Kosztorys!$A$1:$G$66</definedName>
    <definedName name="_xlnm.Print_Titles" localSheetId="0">Kosztorys!$4:$4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G44" i="1"/>
  <c r="G43" i="1"/>
  <c r="G56" i="1" l="1"/>
  <c r="G55" i="1"/>
  <c r="G54" i="1"/>
  <c r="G53" i="1"/>
  <c r="G52" i="1"/>
  <c r="G51" i="1"/>
  <c r="G50" i="1"/>
  <c r="G49" i="1"/>
  <c r="G48" i="1"/>
  <c r="G47" i="1"/>
  <c r="G46" i="1"/>
  <c r="G45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57" i="1" l="1"/>
  <c r="G59" i="1" l="1"/>
</calcChain>
</file>

<file path=xl/sharedStrings.xml><?xml version="1.0" encoding="utf-8"?>
<sst xmlns="http://schemas.openxmlformats.org/spreadsheetml/2006/main" count="222" uniqueCount="156">
  <si>
    <t>Podstawa</t>
  </si>
  <si>
    <t>Opis</t>
  </si>
  <si>
    <t>1 d.1</t>
  </si>
  <si>
    <t>km</t>
  </si>
  <si>
    <t>2 d.1</t>
  </si>
  <si>
    <t>3 d.1</t>
  </si>
  <si>
    <t>4 d.1</t>
  </si>
  <si>
    <t>5 d.1</t>
  </si>
  <si>
    <t>6 d.1</t>
  </si>
  <si>
    <t>7 d.1</t>
  </si>
  <si>
    <t>8 d.1</t>
  </si>
  <si>
    <t>szt.</t>
  </si>
  <si>
    <t>9 d.1</t>
  </si>
  <si>
    <t>10 d.2</t>
  </si>
  <si>
    <t>11 d.2</t>
  </si>
  <si>
    <t>12 d.2</t>
  </si>
  <si>
    <t>13 d.2</t>
  </si>
  <si>
    <t>14 d.2</t>
  </si>
  <si>
    <t>15 d.2</t>
  </si>
  <si>
    <t>16 d.2</t>
  </si>
  <si>
    <t>m</t>
  </si>
  <si>
    <t>17 d.2</t>
  </si>
  <si>
    <t>szt</t>
  </si>
  <si>
    <t>18 d.2</t>
  </si>
  <si>
    <t>19 d.2</t>
  </si>
  <si>
    <t>21 d.3</t>
  </si>
  <si>
    <t>22 d.3</t>
  </si>
  <si>
    <t>23 d.3</t>
  </si>
  <si>
    <t>24 d.3</t>
  </si>
  <si>
    <t>25 d.3</t>
  </si>
  <si>
    <t>26 d.3</t>
  </si>
  <si>
    <t>27 d.3</t>
  </si>
  <si>
    <t>28 d.3</t>
  </si>
  <si>
    <t>29 d.3</t>
  </si>
  <si>
    <t>31 d.4</t>
  </si>
  <si>
    <t>32 d.4</t>
  </si>
  <si>
    <t>33 d.4</t>
  </si>
  <si>
    <t>34 d.4</t>
  </si>
  <si>
    <t>36 d.5</t>
  </si>
  <si>
    <t>37 d.5</t>
  </si>
  <si>
    <t>38 d.5</t>
  </si>
  <si>
    <t>ściank.</t>
  </si>
  <si>
    <t>40 d.5</t>
  </si>
  <si>
    <t>KNR 2-31 1406-03</t>
  </si>
  <si>
    <t>41 d.5</t>
  </si>
  <si>
    <t>KNR 2-31 1406-04</t>
  </si>
  <si>
    <t>42 d.5</t>
  </si>
  <si>
    <t>43 d.5</t>
  </si>
  <si>
    <t>44 d.5</t>
  </si>
  <si>
    <t>47 d.6</t>
  </si>
  <si>
    <t>48 d.6</t>
  </si>
  <si>
    <t>49 d.6</t>
  </si>
  <si>
    <t>50 d.6</t>
  </si>
  <si>
    <t>Wartość podatku VAT</t>
  </si>
  <si>
    <t xml:space="preserve"> D-01.01.01</t>
  </si>
  <si>
    <t>D-02.03.01</t>
  </si>
  <si>
    <t>D-02.00.01</t>
  </si>
  <si>
    <t>D-05.03.11</t>
  </si>
  <si>
    <t>D-01.02.04</t>
  </si>
  <si>
    <t>D-04.04.02</t>
  </si>
  <si>
    <t>D-04.10.01</t>
  </si>
  <si>
    <t>D-05.03.05b</t>
  </si>
  <si>
    <t>D-05.03.05a</t>
  </si>
  <si>
    <t>D-08.01.01</t>
  </si>
  <si>
    <t>D-06.02.01</t>
  </si>
  <si>
    <t>D-03.01.01</t>
  </si>
  <si>
    <t>D-07.02.01</t>
  </si>
  <si>
    <t>D-07.06.02</t>
  </si>
  <si>
    <t>D-07.01.01</t>
  </si>
  <si>
    <t>20 d.3</t>
  </si>
  <si>
    <t>30 d.4</t>
  </si>
  <si>
    <t>35 d.5</t>
  </si>
  <si>
    <t>L.p.</t>
  </si>
  <si>
    <t>D-02.01.01
D-02.00.01</t>
  </si>
  <si>
    <t>D-02.00.01
D-02.01.01</t>
  </si>
  <si>
    <t>D-08.02.02
D-08.04.01</t>
  </si>
  <si>
    <t>D-08.02.02</t>
  </si>
  <si>
    <t>D-06.01.01</t>
  </si>
  <si>
    <t>D-03.02.01</t>
  </si>
  <si>
    <t>KNR-W 5-08 0115-04
analogia</t>
  </si>
  <si>
    <t>D-08.03.01</t>
  </si>
  <si>
    <t>D-04.03.01a</t>
  </si>
  <si>
    <t>D-04-10.01</t>
  </si>
  <si>
    <t>D-04.05.01</t>
  </si>
  <si>
    <t>D-04.01.01</t>
  </si>
  <si>
    <t>D-01.02.01</t>
  </si>
  <si>
    <t>Cena jedn. Netto</t>
  </si>
  <si>
    <t>Wartość netto</t>
  </si>
  <si>
    <t>Obmiar</t>
  </si>
  <si>
    <t>J.m.</t>
  </si>
  <si>
    <t>KNR 2-21 0302-07
D-01.02.01</t>
  </si>
  <si>
    <t>Rozbudowa drogi powiatowej nr 3518W Wola Goryńska – Stare Mąkosy - Jedlnia
na odcinku dł. 1 444 m od km 1+648,00 do km 3+092,00</t>
  </si>
  <si>
    <t>......................................................</t>
  </si>
  <si>
    <t>podpis (pieczęć) osoby uprawnionej do składania oświadczeń woli w imieniu Wykonawcy</t>
  </si>
  <si>
    <t>Ogółem wartość netto</t>
  </si>
  <si>
    <t>Ogółem wartość brutto (cena oferty)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</si>
  <si>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</si>
  <si>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</si>
  <si>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Wykopy rowów i kanałów  nadmiaru gruntu do ścinania do 15 cm - kat. III z odwozem nadmiaru ziemi poza teren budowy lub wbudowaniem w nasypy</t>
  </si>
  <si>
    <t>Formowanie i zagęszczanie nasypów o wys. do 3.0 m w gruncie kat. III-IV</t>
  </si>
  <si>
    <t>Rozplantowanie ziemi wydobytej z wykopów -  - kat. gruntu III</t>
  </si>
  <si>
    <t>Wykopy rowów  wykonywane na odkład w gruncie kat. III z odwozem nadmiaru gruntu poza teren budowy  formowanie nasypów z zagęszczeniem mechanicznym</t>
  </si>
  <si>
    <t>Sadzenie drzew i krzewów liściastych form naturalnych na terenie płaskim w gruncie kat. III z całkowitą zaprawą dołów; średnica/głębokość : 1.0/0.7 m drzewa miododajne lipa lub klon-jawor. Nasadzenia kompensacyjne. h= 3m</t>
  </si>
  <si>
    <t>Rozebranie przepustów rurowych - rury betonowe o śr. 40 cm z wywozem poza teren budowy i utylizacją</t>
  </si>
  <si>
    <t>Mechaniczne profilowanie i zagęszczenie podłoża pod warstwy konstrukcyjne nawierzchni w gruncie kat. I-IV</t>
  </si>
  <si>
    <t>Doziarnienie podbudowy MCE  tłuczniem kamiennym sortowanym z zagęszczeniem mechanicznym - średnia grubość warstwy po zagęszczeniu do 10 cm</t>
  </si>
  <si>
    <t>Skropienie nawierzchni drogowej asfaltem w ilosci 0,8kg/m2 dwukrotnie między warstwami</t>
  </si>
  <si>
    <t>Nawierzchnia z mieszanek mineralno-bitumicznych grysowych - warstwa wiążąca asfaltowa - grubość po zagęszczeniu  8cm AC16W50/70 wg WT-1, WT-2</t>
  </si>
  <si>
    <t>Nawierzchnia z mieszanek mineralno-bitumicznych grysowych - warstwa ścieralna asfaltowa - grubość po zagęszczeniu 4 cm AC11S50/70 wg WT-1, WT-2</t>
  </si>
  <si>
    <t>Obrzeża betonowe o wymiarach 30x8 cm na podsypce piaskowej z wypełnieniem spoin zaprawą cementową  na ławie betonowej z oporem C12/15</t>
  </si>
  <si>
    <t>Krawężniki betonowe wystające o wymiarach 20 x30 cm na podsypce cementowo-piaskowej na ławie betonowej z oporem C12/15 we wjazdacch najazdowe</t>
  </si>
  <si>
    <t>Kanały z rur PVC  SN8 łączonych na wcisk o śr. zewn. 200 mm z podsypką i zasypką piaskiem gr 20cm z zasypanie gruntem jałowym o wskaźniku G1 z zagęszczeniem warstwami co 25cm</t>
  </si>
  <si>
    <t>Studzienki ściekowe z gotowych elementów betonowe o śr. 500 mm z osadnikiem</t>
  </si>
  <si>
    <t>Regulacja pionowa studzienek dla włazów kanałowych</t>
  </si>
  <si>
    <t>Regulacja pionowa studzienek dla zaworów wodociągowych  z ewentualna wymiana uszkodzonych studzienek</t>
  </si>
  <si>
    <t>Montaż rur osłonowych  dla kabli  fi 110 - kanał technologiczny pusty z zaślepieniem końcówek w miejscu wskazanym przez Zamawiajacego</t>
  </si>
  <si>
    <r>
      <t>Przymocowanie tablic znaków drogowych zakazu, nakazu, ostrzegawczych, informacyjnych o powierzchni ponad 0.3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</si>
  <si>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Przymocowanie drogowskazów jednoramiennych o powierzchni ponad 0.3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</si>
  <si>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Poręcze ochronne sztywne z pochwytem i przeciągiem z rur śr. 60 i 38 mm o rozstawie słupków z rur 60 mm 2.5 m typu U14a</t>
  </si>
  <si>
    <t>Bariery ochronne stalowe jednostronne o masie 39.0 kg/m typu U12a</t>
  </si>
  <si>
    <t>Mechaniczne malowanie linii segregacyjnych i krawędziowych ciągłych i przerywanych na jezdni farbą akrylową grubowarstwową - struktura</t>
  </si>
  <si>
    <t>Odtworzenie trasy i punktów wysokościowych przy liniowych robotach ziemnych w terenie równinnym (inwentaryzacja powykonawcza), wyznaczenie i utrwalenie na gruncie nowych punktów granicznych pasa drogowego  zgodnie z decyzją ZRID</t>
  </si>
  <si>
    <t xml:space="preserve">39 d.5 </t>
  </si>
  <si>
    <t>45 d.5</t>
  </si>
  <si>
    <t>46 d.5</t>
  </si>
  <si>
    <t>51 d.6</t>
  </si>
  <si>
    <t>52 d.6</t>
  </si>
  <si>
    <t>Wykonanie studni rewizyjnych fi 1200 z kręgów betonowych z wykonaniem robót ziemnych</t>
  </si>
  <si>
    <t>Kanały z rur  PEHD karbowane łączonych na wcisk o śr. zewn. 400 mm na piodsypce i zasypce z piasku gr 20cm z zasypaniem gruntem jałowym o wskaźniku G1 pod zjazdami</t>
  </si>
  <si>
    <t>Przepusty rurowe pod koroną drogi - rury betonowe o śr. 80 cm na warstwie wspierajacej z kruszywa łamanego gr 20 cm 0/31,5 z obsypką piaskiem gr 20cm i zasypaniem gruntem o wskaźniku G1 z zagęszczeniem warstwami</t>
  </si>
  <si>
    <t>Słupki do znaków drogowych z rur stalowych o śr. 70 mm. Słupki według projektu stałej organizacji ruchu drogowego.</t>
  </si>
  <si>
    <t xml:space="preserve">Mechaniczne rozebranie podbudowy z kruszywa grubości od 8 do 45  cm z odwozem poza teren budowy. </t>
  </si>
  <si>
    <r>
      <t>Roboty ziemne wykonywane w gruncie kat. III z transportem urobku w obrębie lub poza terenem budowy pod przykanaliki,</t>
    </r>
    <r>
      <rPr>
        <sz val="11"/>
        <color theme="1"/>
        <rFont val="Calibri"/>
        <family val="2"/>
        <charset val="238"/>
        <scheme val="minor"/>
      </rPr>
      <t xml:space="preserve"> lub z wykorzystaniem na terenie budowy</t>
    </r>
  </si>
  <si>
    <r>
      <t>Roboty ziemne wykonywane w gruncie kat. III z transportem urobku poza teren budowy,</t>
    </r>
    <r>
      <rPr>
        <sz val="11"/>
        <color theme="1"/>
        <rFont val="Calibri"/>
        <family val="2"/>
        <charset val="238"/>
        <scheme val="minor"/>
      </rPr>
      <t xml:space="preserve"> lub z wykorzystaniem na nasypy z zageszczeniem i formowaniem</t>
    </r>
  </si>
  <si>
    <t>Mechaniczne rozebranie nawierzchni z mieszanek mineralno-bitumicznych o grubości 6 cm w tym na zjazdach. Materiał z rozbiórki stanowi własność Wykonawcy</t>
  </si>
  <si>
    <r>
      <t xml:space="preserve">Mechaniczne rozebranie nawierzchni z betonu o grubości 12 cm </t>
    </r>
    <r>
      <rPr>
        <sz val="11"/>
        <color theme="1"/>
        <rFont val="Calibri"/>
        <family val="2"/>
        <charset val="238"/>
        <scheme val="minor"/>
      </rPr>
      <t>z odwozem gruzu poza teren budowy i utylizacją</t>
    </r>
  </si>
  <si>
    <r>
      <t xml:space="preserve">Mechaniczne rozebranie nawierzchni z tłucznia kamiennego o grubości 15 cm na zjazdach </t>
    </r>
    <r>
      <rPr>
        <sz val="11"/>
        <color theme="1"/>
        <rFont val="Calibri"/>
        <family val="2"/>
        <charset val="238"/>
        <scheme val="minor"/>
      </rPr>
      <t>z odwozem poza teren budowy, lub do wykorzystania na placu budowy</t>
    </r>
  </si>
  <si>
    <r>
      <t>Rozebranie przepustów rurowych - ścianki czołowe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</si>
  <si>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>Rozebranie słupków do znaków  z odwozem poza teren budowy</t>
    </r>
    <r>
      <rPr>
        <sz val="11"/>
        <color theme="1"/>
        <rFont val="Calibri"/>
        <family val="2"/>
        <charset val="238"/>
        <scheme val="minor"/>
      </rPr>
      <t xml:space="preserve"> w miejsce wyznaczone przez zamawiajacego. Materiał inwestora</t>
    </r>
  </si>
  <si>
    <r>
      <t>Nawierzchnie z kostki brukowej betonowej o grubości 8 cm na podsypce cementowo-piaskowej zjazdów</t>
    </r>
    <r>
      <rPr>
        <sz val="11"/>
        <color theme="1"/>
        <rFont val="Calibri"/>
        <family val="2"/>
        <charset val="238"/>
        <scheme val="minor"/>
      </rPr>
      <t xml:space="preserve"> na podbudowie z kruszywa łamanego gr 15cm 0-31,5 i gruntu stabilizowanego cemente 2,5MPa gr.10cm</t>
    </r>
  </si>
  <si>
    <r>
      <t>Nawierzchnie z kostki brukowej betonowej szara o grubości 6 cm na podsypce cementowo-piaskowej</t>
    </r>
    <r>
      <rPr>
        <sz val="11"/>
        <color theme="1"/>
        <rFont val="Calibri"/>
        <family val="2"/>
        <charset val="238"/>
        <scheme val="minor"/>
      </rPr>
      <t xml:space="preserve"> na podbudowie z kruszywa łamanego gr 10cm 0-31,5 i warstwie odcinającej z gruntu stabilizowanego cementem gr 10cm 1,5MPa</t>
    </r>
  </si>
  <si>
    <r>
      <t xml:space="preserve">Umocnienie skarp i dna kanałów płytami prefabrykowanymi ażurowymi 40x60x10 </t>
    </r>
    <r>
      <rPr>
        <sz val="11"/>
        <color theme="1"/>
        <rFont val="Calibri"/>
        <family val="2"/>
        <charset val="238"/>
        <scheme val="minor"/>
      </rPr>
      <t>ze stabilzacją kołkami drewnianymi 2szt/płyte z zasypaniem otworów humusem, a przy wylotach na dł 2,0mb betonem C10/12</t>
    </r>
  </si>
  <si>
    <r>
      <rPr>
        <sz val="11"/>
        <color theme="1"/>
        <rFont val="Calibri"/>
        <family val="2"/>
        <charset val="238"/>
        <scheme val="minor"/>
      </rPr>
      <t>Nawierzchnia z kruszywa łamanego - warstwa  o grubości po zagęszczeniu 20 cm pod zjazdy do pól - 15 cm warstwa dolna 0-63mm + 5 cm warstwa górna 0-31,5mm</t>
    </r>
  </si>
  <si>
    <r>
      <t>Podbudowa z MCE grubości 15 cm</t>
    </r>
    <r>
      <rPr>
        <sz val="11"/>
        <color theme="1"/>
        <rFont val="Calibri"/>
        <family val="2"/>
        <charset val="238"/>
        <scheme val="minor"/>
      </rPr>
      <t xml:space="preserve"> z wykonaniem na miejscu budowy, lub z dowozem</t>
    </r>
  </si>
  <si>
    <r>
      <t xml:space="preserve">Podbudowa z gruntu stabilizowanego cementem  - grubość podbudowy po zagęszczeniu 18 cm </t>
    </r>
    <r>
      <rPr>
        <sz val="11"/>
        <color theme="1"/>
        <rFont val="Calibri"/>
        <family val="2"/>
        <charset val="238"/>
        <scheme val="minor"/>
      </rPr>
      <t>2,5 Mpa</t>
    </r>
  </si>
  <si>
    <r>
      <t xml:space="preserve">Nawierzchnia z tłucznia kamiennego - warstwa górna z tłucznia - grubość po zagęszczeniu pobocza </t>
    </r>
    <r>
      <rPr>
        <sz val="11"/>
        <color theme="1"/>
        <rFont val="Calibri"/>
        <family val="2"/>
        <charset val="238"/>
        <scheme val="minor"/>
      </rPr>
      <t>gr 10cm 0-31,5mm</t>
    </r>
  </si>
  <si>
    <r>
      <t xml:space="preserve">Podbudowa z gruntu stabilizowanego cementem  - grubość podbudowy po zagęszczeniu 12 cm pod zjazdy </t>
    </r>
    <r>
      <rPr>
        <sz val="11"/>
        <color theme="1"/>
        <rFont val="Calibri"/>
        <family val="2"/>
        <charset val="238"/>
        <scheme val="minor"/>
      </rPr>
      <t>2,5 Mpa</t>
    </r>
  </si>
  <si>
    <r>
      <t xml:space="preserve">Przepusty rurowe pod zjazdami - ścianki czołowe dla rur o śr. 40 cm </t>
    </r>
    <r>
      <rPr>
        <sz val="11"/>
        <color theme="1"/>
        <rFont val="Calibri"/>
        <family val="2"/>
        <charset val="238"/>
        <scheme val="minor"/>
      </rPr>
      <t>na ławie betonowej gr 15cm. Beton C10/12</t>
    </r>
  </si>
  <si>
    <r>
      <t xml:space="preserve">Kanały z rur PEHD fi 400 na podsypce i zasypce z piasku gr. 20 cm  z wykonaniem robót ziemnych z zasypaniem gruntem jałowym z dokopu o wskaźniku G1 pod chodnikiem wraz z montażem ścianek czołowych </t>
    </r>
    <r>
      <rPr>
        <sz val="11"/>
        <color theme="1"/>
        <rFont val="Calibri"/>
        <family val="2"/>
        <charset val="238"/>
        <scheme val="minor"/>
      </rPr>
      <t>na ławie bet.C10/12 gr 15cm</t>
    </r>
  </si>
  <si>
    <r>
      <t xml:space="preserve">Przepusty rurowe pod korona drogi- ścianki czołowe dla rur o śr. 80 cm </t>
    </r>
    <r>
      <rPr>
        <sz val="11"/>
        <color theme="1"/>
        <rFont val="Calibri"/>
        <family val="2"/>
        <charset val="238"/>
        <scheme val="minor"/>
      </rPr>
      <t>na ławie betonowej gr 15 cm. Beton C10/12</t>
    </r>
  </si>
  <si>
    <r>
      <t xml:space="preserve">Przepusty rurowe pod korona drogii - rury betonowe o śr. 2 x 100 cm na ławie betonowej C12/15 gr 25 cm z obsypką cementowo-piaskową 1:3 z wykonaniem ścianek czolowych. </t>
    </r>
    <r>
      <rPr>
        <sz val="11"/>
        <color theme="1"/>
        <rFont val="Calibri"/>
        <family val="2"/>
        <charset val="238"/>
        <scheme val="minor"/>
      </rPr>
      <t>Na ławie z betonu gr 15cm C10/12</t>
    </r>
  </si>
  <si>
    <r>
      <t xml:space="preserve">Ścinanie drzew piłą mechaniczną  z karczowaniem pni utylizacja gałęzi odwozem dłuzyc poza teren budowy- </t>
    </r>
    <r>
      <rPr>
        <sz val="11"/>
        <color theme="1"/>
        <rFont val="Calibri"/>
        <family val="2"/>
        <charset val="238"/>
        <scheme val="minor"/>
      </rPr>
      <t>średnica pni wg dokumentacji dendrologicznej</t>
    </r>
  </si>
  <si>
    <t>Rozebranie nawierzchni z kostki brukowej na podsypce cementowo-piaskowej</t>
  </si>
  <si>
    <t>Rozebranie przepustów rurowych - rury betonowe o śr. 60 cm pod drogą</t>
  </si>
  <si>
    <t>Rozebranie tablic znaków drogowych  z odwozem poza teren budowy w miejsce wyznaczone przez zamawiajacego. Materiał inwestora</t>
  </si>
  <si>
    <t>KOSZTPRYS OFERTOWY (AKTUALIZACJA 16.04.2021)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</si>
</sst>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4" fontId="0" fillId="0" borderId="1" xfId="0" applyNumberFormat="1" applyFont="1" applyBorder="1" applyAlignment="1" applyProtection="1">
      <alignment horizontal="center" vertical="center"/>
    </xf>
    <xf numFmtId="164" fontId="0" fillId="0" borderId="1" xfId="0" applyNumberFormat="1" applyFont="1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vertical="center"/>
    </xf>
    <xf numFmtId="0" fontId="0" fillId="0" borderId="0" xfId="0" applyAlignment="1" applyProtection="1">
      <alignment horizontal="center"/>
    </xf>
    <xf numFmtId="164" fontId="1" fillId="0" borderId="6" xfId="0" applyNumberFormat="1" applyFont="1" applyBorder="1" applyAlignment="1" applyProtection="1">
      <alignment vertical="center"/>
    </xf>
    <xf numFmtId="164" fontId="1" fillId="0" borderId="5" xfId="0" applyNumberFormat="1" applyFont="1" applyBorder="1" applyAlignment="1" applyProtection="1">
      <alignment vertical="center"/>
    </xf>
    <xf numFmtId="164" fontId="0" fillId="0" borderId="1" xfId="0" applyNumberFormat="1" applyFont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4" fontId="0" fillId="0" borderId="1" xfId="0" applyNumberFormat="1" applyFont="1" applyFill="1" applyBorder="1" applyAlignment="1" applyProtection="1">
      <alignment horizontal="center" vertical="center"/>
    </xf>
    <xf numFmtId="164" fontId="0" fillId="0" borderId="1" xfId="0" applyNumberFormat="1" applyFont="1" applyFill="1" applyBorder="1" applyAlignment="1" applyProtection="1">
      <alignment vertical="center"/>
      <protection locked="0"/>
    </xf>
    <xf numFmtId="164" fontId="0" fillId="0" borderId="1" xfId="0" applyNumberFormat="1" applyFont="1" applyFill="1" applyBorder="1" applyAlignment="1" applyProtection="1">
      <alignment vertical="center"/>
    </xf>
    <xf numFmtId="0" fontId="0" fillId="0" borderId="1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/>
    </xf>
    <xf numFmtId="4" fontId="4" fillId="0" borderId="0" xfId="0" applyNumberFormat="1" applyFont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right" vertical="center" wrapText="1"/>
    </xf>
    <xf numFmtId="0" fontId="1" fillId="0" borderId="3" xfId="0" applyFont="1" applyBorder="1" applyAlignment="1" applyProtection="1">
      <alignment horizontal="right" vertical="center" wrapText="1"/>
    </xf>
    <xf numFmtId="0" fontId="1" fillId="0" borderId="4" xfId="0" applyFont="1" applyBorder="1" applyAlignment="1" applyProtection="1">
      <alignment horizontal="right" vertical="center" wrapText="1"/>
    </xf>
    <xf numFmtId="0" fontId="6" fillId="0" borderId="7" xfId="0" applyFont="1" applyFill="1" applyBorder="1" applyAlignment="1" applyProtection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94CA-9978-41E4-B1D1-063E09E198F7}">
  <dimension ref="A1:H66"/>
  <sheetViews>
    <sheetView tabSelected="1"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6.7109375" style="12" customWidth="1"/>
    <col min="2" max="2" width="18.85546875" style="12" bestFit="1" customWidth="1"/>
    <col min="3" max="3" width="50.7109375" style="1" customWidth="1"/>
    <col min="4" max="4" width="7" style="12" bestFit="1" customWidth="1"/>
    <col min="5" max="5" width="9.7109375" style="12" customWidth="1"/>
    <col min="6" max="6" width="11.7109375" style="1" customWidth="1"/>
    <col min="7" max="7" width="14.7109375" style="1" customWidth="1"/>
    <col min="8" max="16384" width="9.140625" style="1"/>
  </cols>
  <sheetData>
    <row r="1" spans="1:7" ht="15.75" x14ac:dyDescent="0.25">
      <c r="A1" s="22" t="s">
        <v>155</v>
      </c>
      <c r="B1" s="22"/>
      <c r="C1" s="22"/>
      <c r="D1" s="22"/>
      <c r="E1" s="22"/>
      <c r="F1" s="22"/>
      <c r="G1" s="22"/>
    </row>
    <row r="2" spans="1:7" ht="32.1" customHeight="1" x14ac:dyDescent="0.25">
      <c r="A2" s="23" t="s">
        <v>91</v>
      </c>
      <c r="B2" s="23"/>
      <c r="C2" s="23"/>
      <c r="D2" s="23"/>
      <c r="E2" s="23"/>
      <c r="F2" s="23"/>
      <c r="G2" s="23"/>
    </row>
    <row r="3" spans="1:7" x14ac:dyDescent="0.25">
      <c r="A3" s="2"/>
      <c r="B3" s="2"/>
      <c r="C3" s="2"/>
      <c r="D3" s="2"/>
      <c r="E3" s="2"/>
      <c r="F3" s="3"/>
      <c r="G3" s="3"/>
    </row>
    <row r="4" spans="1:7" ht="30" x14ac:dyDescent="0.25">
      <c r="A4" s="4" t="s">
        <v>72</v>
      </c>
      <c r="B4" s="5" t="s">
        <v>0</v>
      </c>
      <c r="C4" s="5" t="s">
        <v>1</v>
      </c>
      <c r="D4" s="5" t="s">
        <v>89</v>
      </c>
      <c r="E4" s="5" t="s">
        <v>88</v>
      </c>
      <c r="F4" s="4" t="s">
        <v>86</v>
      </c>
      <c r="G4" s="5" t="s">
        <v>87</v>
      </c>
    </row>
    <row r="5" spans="1:7" ht="75" x14ac:dyDescent="0.25">
      <c r="A5" s="16" t="s">
        <v>2</v>
      </c>
      <c r="B5" s="17" t="s">
        <v>54</v>
      </c>
      <c r="C5" s="29" t="s">
        <v>121</v>
      </c>
      <c r="D5" s="16" t="s">
        <v>3</v>
      </c>
      <c r="E5" s="18">
        <v>1.5</v>
      </c>
      <c r="F5" s="19"/>
      <c r="G5" s="20">
        <f>ROUND(E5*ROUND(F5,2),2)</f>
        <v>0</v>
      </c>
    </row>
    <row r="6" spans="1:7" ht="60" x14ac:dyDescent="0.25">
      <c r="A6" s="6" t="s">
        <v>4</v>
      </c>
      <c r="B6" s="7" t="s">
        <v>73</v>
      </c>
      <c r="C6" s="8" t="s">
        <v>132</v>
      </c>
      <c r="D6" s="6" t="s">
        <v>96</v>
      </c>
      <c r="E6" s="9">
        <v>175</v>
      </c>
      <c r="F6" s="15"/>
      <c r="G6" s="10">
        <f t="shared" ref="G6:G56" si="0">ROUND(E6*ROUND(F6,2),2)</f>
        <v>0</v>
      </c>
    </row>
    <row r="7" spans="1:7" ht="60" x14ac:dyDescent="0.25">
      <c r="A7" s="6" t="s">
        <v>5</v>
      </c>
      <c r="B7" s="7" t="s">
        <v>74</v>
      </c>
      <c r="C7" s="8" t="s">
        <v>133</v>
      </c>
      <c r="D7" s="6" t="s">
        <v>96</v>
      </c>
      <c r="E7" s="9">
        <v>3546</v>
      </c>
      <c r="F7" s="15"/>
      <c r="G7" s="10">
        <f t="shared" si="0"/>
        <v>0</v>
      </c>
    </row>
    <row r="8" spans="1:7" ht="45" x14ac:dyDescent="0.25">
      <c r="A8" s="6" t="s">
        <v>6</v>
      </c>
      <c r="B8" s="7" t="s">
        <v>73</v>
      </c>
      <c r="C8" s="8" t="s">
        <v>98</v>
      </c>
      <c r="D8" s="6" t="s">
        <v>96</v>
      </c>
      <c r="E8" s="9">
        <v>78</v>
      </c>
      <c r="F8" s="15"/>
      <c r="G8" s="10">
        <f t="shared" si="0"/>
        <v>0</v>
      </c>
    </row>
    <row r="9" spans="1:7" ht="30" x14ac:dyDescent="0.25">
      <c r="A9" s="6" t="s">
        <v>7</v>
      </c>
      <c r="B9" s="7" t="s">
        <v>55</v>
      </c>
      <c r="C9" s="8" t="s">
        <v>99</v>
      </c>
      <c r="D9" s="6" t="s">
        <v>96</v>
      </c>
      <c r="E9" s="9">
        <v>300</v>
      </c>
      <c r="F9" s="15"/>
      <c r="G9" s="10">
        <f t="shared" si="0"/>
        <v>0</v>
      </c>
    </row>
    <row r="10" spans="1:7" ht="30" x14ac:dyDescent="0.25">
      <c r="A10" s="6" t="s">
        <v>8</v>
      </c>
      <c r="B10" s="7" t="s">
        <v>56</v>
      </c>
      <c r="C10" s="8" t="s">
        <v>100</v>
      </c>
      <c r="D10" s="6" t="s">
        <v>96</v>
      </c>
      <c r="E10" s="9">
        <v>375</v>
      </c>
      <c r="F10" s="15"/>
      <c r="G10" s="10">
        <f t="shared" si="0"/>
        <v>0</v>
      </c>
    </row>
    <row r="11" spans="1:7" ht="45" x14ac:dyDescent="0.25">
      <c r="A11" s="6" t="s">
        <v>9</v>
      </c>
      <c r="B11" s="7" t="s">
        <v>73</v>
      </c>
      <c r="C11" s="8" t="s">
        <v>101</v>
      </c>
      <c r="D11" s="6" t="s">
        <v>96</v>
      </c>
      <c r="E11" s="9">
        <v>786</v>
      </c>
      <c r="F11" s="15"/>
      <c r="G11" s="10">
        <f t="shared" si="0"/>
        <v>0</v>
      </c>
    </row>
    <row r="12" spans="1:7" ht="45" x14ac:dyDescent="0.25">
      <c r="A12" s="6" t="s">
        <v>10</v>
      </c>
      <c r="B12" s="7" t="s">
        <v>85</v>
      </c>
      <c r="C12" s="8" t="s">
        <v>151</v>
      </c>
      <c r="D12" s="6" t="s">
        <v>11</v>
      </c>
      <c r="E12" s="9">
        <v>12</v>
      </c>
      <c r="F12" s="15"/>
      <c r="G12" s="10">
        <f t="shared" si="0"/>
        <v>0</v>
      </c>
    </row>
    <row r="13" spans="1:7" ht="75" x14ac:dyDescent="0.25">
      <c r="A13" s="6" t="s">
        <v>12</v>
      </c>
      <c r="B13" s="7" t="s">
        <v>90</v>
      </c>
      <c r="C13" s="8" t="s">
        <v>102</v>
      </c>
      <c r="D13" s="6" t="s">
        <v>11</v>
      </c>
      <c r="E13" s="9">
        <v>24</v>
      </c>
      <c r="F13" s="15"/>
      <c r="G13" s="10">
        <f t="shared" si="0"/>
        <v>0</v>
      </c>
    </row>
    <row r="14" spans="1:7" ht="60" x14ac:dyDescent="0.25">
      <c r="A14" s="6" t="s">
        <v>13</v>
      </c>
      <c r="B14" s="7" t="s">
        <v>57</v>
      </c>
      <c r="C14" s="8" t="s">
        <v>134</v>
      </c>
      <c r="D14" s="6" t="s">
        <v>97</v>
      </c>
      <c r="E14" s="9">
        <v>8322</v>
      </c>
      <c r="F14" s="15"/>
      <c r="G14" s="10">
        <f t="shared" si="0"/>
        <v>0</v>
      </c>
    </row>
    <row r="15" spans="1:7" ht="45" x14ac:dyDescent="0.25">
      <c r="A15" s="6" t="s">
        <v>14</v>
      </c>
      <c r="B15" s="7" t="s">
        <v>57</v>
      </c>
      <c r="C15" s="8" t="s">
        <v>131</v>
      </c>
      <c r="D15" s="6" t="s">
        <v>97</v>
      </c>
      <c r="E15" s="9">
        <v>8000</v>
      </c>
      <c r="F15" s="15"/>
      <c r="G15" s="10">
        <f t="shared" si="0"/>
        <v>0</v>
      </c>
    </row>
    <row r="16" spans="1:7" ht="45" x14ac:dyDescent="0.25">
      <c r="A16" s="6" t="s">
        <v>15</v>
      </c>
      <c r="B16" s="7" t="s">
        <v>57</v>
      </c>
      <c r="C16" s="8" t="s">
        <v>135</v>
      </c>
      <c r="D16" s="6" t="s">
        <v>97</v>
      </c>
      <c r="E16" s="9">
        <v>75</v>
      </c>
      <c r="F16" s="15"/>
      <c r="G16" s="10">
        <f t="shared" si="0"/>
        <v>0</v>
      </c>
    </row>
    <row r="17" spans="1:8" ht="30" x14ac:dyDescent="0.25">
      <c r="A17" s="6" t="s">
        <v>16</v>
      </c>
      <c r="B17" s="7" t="s">
        <v>57</v>
      </c>
      <c r="C17" s="8" t="s">
        <v>152</v>
      </c>
      <c r="D17" s="6" t="s">
        <v>97</v>
      </c>
      <c r="E17" s="9">
        <v>175</v>
      </c>
      <c r="F17" s="15"/>
      <c r="G17" s="10">
        <f t="shared" si="0"/>
        <v>0</v>
      </c>
    </row>
    <row r="18" spans="1:8" ht="60" x14ac:dyDescent="0.25">
      <c r="A18" s="6" t="s">
        <v>17</v>
      </c>
      <c r="B18" s="7" t="s">
        <v>57</v>
      </c>
      <c r="C18" s="8" t="s">
        <v>136</v>
      </c>
      <c r="D18" s="6" t="s">
        <v>97</v>
      </c>
      <c r="E18" s="9">
        <v>510</v>
      </c>
      <c r="F18" s="15"/>
      <c r="G18" s="10">
        <f t="shared" si="0"/>
        <v>0</v>
      </c>
    </row>
    <row r="19" spans="1:8" ht="30" x14ac:dyDescent="0.25">
      <c r="A19" s="6" t="s">
        <v>18</v>
      </c>
      <c r="B19" s="7" t="s">
        <v>58</v>
      </c>
      <c r="C19" s="8" t="s">
        <v>153</v>
      </c>
      <c r="D19" s="6" t="s">
        <v>20</v>
      </c>
      <c r="E19" s="9">
        <v>18</v>
      </c>
      <c r="F19" s="15"/>
      <c r="G19" s="10">
        <f t="shared" si="0"/>
        <v>0</v>
      </c>
    </row>
    <row r="20" spans="1:8" x14ac:dyDescent="0.25">
      <c r="A20" s="6" t="s">
        <v>19</v>
      </c>
      <c r="B20" s="7" t="s">
        <v>58</v>
      </c>
      <c r="C20" s="8" t="s">
        <v>137</v>
      </c>
      <c r="D20" s="6" t="s">
        <v>22</v>
      </c>
      <c r="E20" s="9">
        <v>58</v>
      </c>
      <c r="F20" s="15"/>
      <c r="G20" s="10">
        <f t="shared" si="0"/>
        <v>0</v>
      </c>
    </row>
    <row r="21" spans="1:8" ht="30" x14ac:dyDescent="0.25">
      <c r="A21" s="6" t="s">
        <v>21</v>
      </c>
      <c r="B21" s="7" t="s">
        <v>58</v>
      </c>
      <c r="C21" s="8" t="s">
        <v>103</v>
      </c>
      <c r="D21" s="6" t="s">
        <v>20</v>
      </c>
      <c r="E21" s="9">
        <v>82</v>
      </c>
      <c r="F21" s="15"/>
      <c r="G21" s="10">
        <f t="shared" si="0"/>
        <v>0</v>
      </c>
    </row>
    <row r="22" spans="1:8" ht="45" x14ac:dyDescent="0.25">
      <c r="A22" s="6" t="s">
        <v>23</v>
      </c>
      <c r="B22" s="7" t="s">
        <v>58</v>
      </c>
      <c r="C22" s="8" t="s">
        <v>154</v>
      </c>
      <c r="D22" s="6" t="s">
        <v>11</v>
      </c>
      <c r="E22" s="9">
        <v>12</v>
      </c>
      <c r="F22" s="15"/>
      <c r="G22" s="10">
        <f t="shared" si="0"/>
        <v>0</v>
      </c>
    </row>
    <row r="23" spans="1:8" ht="45" x14ac:dyDescent="0.25">
      <c r="A23" s="6" t="s">
        <v>24</v>
      </c>
      <c r="B23" s="7" t="s">
        <v>58</v>
      </c>
      <c r="C23" s="8" t="s">
        <v>138</v>
      </c>
      <c r="D23" s="6" t="s">
        <v>11</v>
      </c>
      <c r="E23" s="9">
        <v>16</v>
      </c>
      <c r="F23" s="15"/>
      <c r="G23" s="10">
        <f t="shared" si="0"/>
        <v>0</v>
      </c>
    </row>
    <row r="24" spans="1:8" ht="30" x14ac:dyDescent="0.25">
      <c r="A24" s="6" t="s">
        <v>69</v>
      </c>
      <c r="B24" s="7" t="s">
        <v>84</v>
      </c>
      <c r="C24" s="8" t="s">
        <v>104</v>
      </c>
      <c r="D24" s="6" t="s">
        <v>97</v>
      </c>
      <c r="E24" s="9">
        <v>14717</v>
      </c>
      <c r="F24" s="15"/>
      <c r="G24" s="10">
        <f t="shared" si="0"/>
        <v>0</v>
      </c>
    </row>
    <row r="25" spans="1:8" ht="30" x14ac:dyDescent="0.25">
      <c r="A25" s="6" t="s">
        <v>25</v>
      </c>
      <c r="B25" s="7" t="s">
        <v>83</v>
      </c>
      <c r="C25" s="8" t="s">
        <v>144</v>
      </c>
      <c r="D25" s="6" t="s">
        <v>97</v>
      </c>
      <c r="E25" s="9">
        <v>9275</v>
      </c>
      <c r="F25" s="15"/>
      <c r="G25" s="10">
        <f t="shared" si="0"/>
        <v>0</v>
      </c>
      <c r="H25" s="3"/>
    </row>
    <row r="26" spans="1:8" ht="45" x14ac:dyDescent="0.25">
      <c r="A26" s="6" t="s">
        <v>26</v>
      </c>
      <c r="B26" s="7" t="s">
        <v>59</v>
      </c>
      <c r="C26" s="8" t="s">
        <v>145</v>
      </c>
      <c r="D26" s="6" t="s">
        <v>97</v>
      </c>
      <c r="E26" s="9">
        <v>1310</v>
      </c>
      <c r="F26" s="15"/>
      <c r="G26" s="10">
        <f t="shared" si="0"/>
        <v>0</v>
      </c>
    </row>
    <row r="27" spans="1:8" ht="45" x14ac:dyDescent="0.25">
      <c r="A27" s="6" t="s">
        <v>27</v>
      </c>
      <c r="B27" s="7" t="s">
        <v>59</v>
      </c>
      <c r="C27" s="8" t="s">
        <v>146</v>
      </c>
      <c r="D27" s="6" t="s">
        <v>97</v>
      </c>
      <c r="E27" s="9">
        <v>1189</v>
      </c>
      <c r="F27" s="15"/>
      <c r="G27" s="10">
        <f t="shared" si="0"/>
        <v>0</v>
      </c>
    </row>
    <row r="28" spans="1:8" ht="60" x14ac:dyDescent="0.25">
      <c r="A28" s="6" t="s">
        <v>28</v>
      </c>
      <c r="B28" s="7" t="s">
        <v>59</v>
      </c>
      <c r="C28" s="8" t="s">
        <v>142</v>
      </c>
      <c r="D28" s="6" t="s">
        <v>97</v>
      </c>
      <c r="E28" s="9">
        <v>1190</v>
      </c>
      <c r="F28" s="15"/>
      <c r="G28" s="10">
        <f t="shared" si="0"/>
        <v>0</v>
      </c>
    </row>
    <row r="29" spans="1:8" ht="30" x14ac:dyDescent="0.25">
      <c r="A29" s="6" t="s">
        <v>29</v>
      </c>
      <c r="B29" s="7" t="s">
        <v>82</v>
      </c>
      <c r="C29" s="8" t="s">
        <v>143</v>
      </c>
      <c r="D29" s="6" t="s">
        <v>97</v>
      </c>
      <c r="E29" s="9">
        <v>9642</v>
      </c>
      <c r="F29" s="15"/>
      <c r="G29" s="10">
        <f t="shared" si="0"/>
        <v>0</v>
      </c>
    </row>
    <row r="30" spans="1:8" ht="45" x14ac:dyDescent="0.25">
      <c r="A30" s="6" t="s">
        <v>30</v>
      </c>
      <c r="B30" s="7" t="s">
        <v>60</v>
      </c>
      <c r="C30" s="8" t="s">
        <v>105</v>
      </c>
      <c r="D30" s="6" t="s">
        <v>96</v>
      </c>
      <c r="E30" s="9">
        <v>912</v>
      </c>
      <c r="F30" s="15"/>
      <c r="G30" s="10">
        <f t="shared" si="0"/>
        <v>0</v>
      </c>
    </row>
    <row r="31" spans="1:8" ht="30" x14ac:dyDescent="0.25">
      <c r="A31" s="6" t="s">
        <v>31</v>
      </c>
      <c r="B31" s="7" t="s">
        <v>81</v>
      </c>
      <c r="C31" s="8" t="s">
        <v>106</v>
      </c>
      <c r="D31" s="6" t="s">
        <v>97</v>
      </c>
      <c r="E31" s="9">
        <v>9600</v>
      </c>
      <c r="F31" s="15"/>
      <c r="G31" s="10">
        <f t="shared" si="0"/>
        <v>0</v>
      </c>
    </row>
    <row r="32" spans="1:8" ht="45" x14ac:dyDescent="0.25">
      <c r="A32" s="6" t="s">
        <v>32</v>
      </c>
      <c r="B32" s="7" t="s">
        <v>61</v>
      </c>
      <c r="C32" s="8" t="s">
        <v>107</v>
      </c>
      <c r="D32" s="6" t="s">
        <v>97</v>
      </c>
      <c r="E32" s="9">
        <v>9554</v>
      </c>
      <c r="F32" s="15"/>
      <c r="G32" s="10">
        <f t="shared" si="0"/>
        <v>0</v>
      </c>
    </row>
    <row r="33" spans="1:7" ht="45" x14ac:dyDescent="0.25">
      <c r="A33" s="6" t="s">
        <v>33</v>
      </c>
      <c r="B33" s="7" t="s">
        <v>62</v>
      </c>
      <c r="C33" s="8" t="s">
        <v>108</v>
      </c>
      <c r="D33" s="6" t="s">
        <v>97</v>
      </c>
      <c r="E33" s="9">
        <v>9479</v>
      </c>
      <c r="F33" s="15"/>
      <c r="G33" s="10">
        <f t="shared" si="0"/>
        <v>0</v>
      </c>
    </row>
    <row r="34" spans="1:7" ht="45" x14ac:dyDescent="0.25">
      <c r="A34" s="6" t="s">
        <v>70</v>
      </c>
      <c r="B34" s="7" t="s">
        <v>80</v>
      </c>
      <c r="C34" s="8" t="s">
        <v>109</v>
      </c>
      <c r="D34" s="6" t="s">
        <v>20</v>
      </c>
      <c r="E34" s="9">
        <v>2269</v>
      </c>
      <c r="F34" s="15"/>
      <c r="G34" s="10">
        <f t="shared" si="0"/>
        <v>0</v>
      </c>
    </row>
    <row r="35" spans="1:7" ht="45" x14ac:dyDescent="0.25">
      <c r="A35" s="6" t="s">
        <v>34</v>
      </c>
      <c r="B35" s="7" t="s">
        <v>63</v>
      </c>
      <c r="C35" s="8" t="s">
        <v>110</v>
      </c>
      <c r="D35" s="6" t="s">
        <v>20</v>
      </c>
      <c r="E35" s="9">
        <v>1760</v>
      </c>
      <c r="F35" s="15"/>
      <c r="G35" s="10">
        <f t="shared" si="0"/>
        <v>0</v>
      </c>
    </row>
    <row r="36" spans="1:7" ht="60" x14ac:dyDescent="0.25">
      <c r="A36" s="6" t="s">
        <v>35</v>
      </c>
      <c r="B36" s="7" t="s">
        <v>75</v>
      </c>
      <c r="C36" s="8" t="s">
        <v>139</v>
      </c>
      <c r="D36" s="6" t="s">
        <v>97</v>
      </c>
      <c r="E36" s="9">
        <v>1098</v>
      </c>
      <c r="F36" s="15"/>
      <c r="G36" s="10">
        <f t="shared" si="0"/>
        <v>0</v>
      </c>
    </row>
    <row r="37" spans="1:7" ht="75" x14ac:dyDescent="0.25">
      <c r="A37" s="6" t="s">
        <v>36</v>
      </c>
      <c r="B37" s="7" t="s">
        <v>76</v>
      </c>
      <c r="C37" s="8" t="s">
        <v>140</v>
      </c>
      <c r="D37" s="6" t="s">
        <v>97</v>
      </c>
      <c r="E37" s="9">
        <v>2716</v>
      </c>
      <c r="F37" s="15"/>
      <c r="G37" s="10">
        <f t="shared" si="0"/>
        <v>0</v>
      </c>
    </row>
    <row r="38" spans="1:7" ht="75" x14ac:dyDescent="0.25">
      <c r="A38" s="6" t="s">
        <v>37</v>
      </c>
      <c r="B38" s="7" t="s">
        <v>77</v>
      </c>
      <c r="C38" s="8" t="s">
        <v>141</v>
      </c>
      <c r="D38" s="6" t="s">
        <v>97</v>
      </c>
      <c r="E38" s="9">
        <v>1457</v>
      </c>
      <c r="F38" s="15"/>
      <c r="G38" s="10">
        <f t="shared" si="0"/>
        <v>0</v>
      </c>
    </row>
    <row r="39" spans="1:7" ht="60" x14ac:dyDescent="0.25">
      <c r="A39" s="6" t="s">
        <v>71</v>
      </c>
      <c r="B39" s="7" t="s">
        <v>78</v>
      </c>
      <c r="C39" s="8" t="s">
        <v>111</v>
      </c>
      <c r="D39" s="6" t="s">
        <v>20</v>
      </c>
      <c r="E39" s="9">
        <v>175</v>
      </c>
      <c r="F39" s="15"/>
      <c r="G39" s="10">
        <f t="shared" si="0"/>
        <v>0</v>
      </c>
    </row>
    <row r="40" spans="1:7" ht="60" x14ac:dyDescent="0.25">
      <c r="A40" s="6" t="s">
        <v>38</v>
      </c>
      <c r="B40" s="7" t="s">
        <v>64</v>
      </c>
      <c r="C40" s="8" t="s">
        <v>128</v>
      </c>
      <c r="D40" s="6" t="s">
        <v>20</v>
      </c>
      <c r="E40" s="9">
        <v>251</v>
      </c>
      <c r="F40" s="15"/>
      <c r="G40" s="10">
        <f t="shared" si="0"/>
        <v>0</v>
      </c>
    </row>
    <row r="41" spans="1:7" ht="30" x14ac:dyDescent="0.25">
      <c r="A41" s="6" t="s">
        <v>39</v>
      </c>
      <c r="B41" s="7" t="s">
        <v>78</v>
      </c>
      <c r="C41" s="8" t="s">
        <v>112</v>
      </c>
      <c r="D41" s="6" t="s">
        <v>11</v>
      </c>
      <c r="E41" s="9">
        <v>25</v>
      </c>
      <c r="F41" s="15"/>
      <c r="G41" s="10">
        <f t="shared" si="0"/>
        <v>0</v>
      </c>
    </row>
    <row r="42" spans="1:7" ht="45" x14ac:dyDescent="0.25">
      <c r="A42" s="6" t="s">
        <v>40</v>
      </c>
      <c r="B42" s="7" t="s">
        <v>64</v>
      </c>
      <c r="C42" s="8" t="s">
        <v>147</v>
      </c>
      <c r="D42" s="6" t="s">
        <v>41</v>
      </c>
      <c r="E42" s="18">
        <v>68</v>
      </c>
      <c r="F42" s="15"/>
      <c r="G42" s="10">
        <f t="shared" si="0"/>
        <v>0</v>
      </c>
    </row>
    <row r="43" spans="1:7" ht="75" x14ac:dyDescent="0.25">
      <c r="A43" s="16" t="s">
        <v>122</v>
      </c>
      <c r="B43" s="17" t="s">
        <v>64</v>
      </c>
      <c r="C43" s="21" t="s">
        <v>148</v>
      </c>
      <c r="D43" s="16" t="s">
        <v>20</v>
      </c>
      <c r="E43" s="18">
        <v>100</v>
      </c>
      <c r="F43" s="19"/>
      <c r="G43" s="20">
        <f t="shared" si="0"/>
        <v>0</v>
      </c>
    </row>
    <row r="44" spans="1:7" ht="30" x14ac:dyDescent="0.25">
      <c r="A44" s="16" t="s">
        <v>42</v>
      </c>
      <c r="B44" s="17" t="s">
        <v>64</v>
      </c>
      <c r="C44" s="21" t="s">
        <v>127</v>
      </c>
      <c r="D44" s="16" t="s">
        <v>11</v>
      </c>
      <c r="E44" s="18">
        <v>2</v>
      </c>
      <c r="F44" s="19"/>
      <c r="G44" s="20">
        <f t="shared" si="0"/>
        <v>0</v>
      </c>
    </row>
    <row r="45" spans="1:7" x14ac:dyDescent="0.25">
      <c r="A45" s="6" t="s">
        <v>44</v>
      </c>
      <c r="B45" s="6" t="s">
        <v>43</v>
      </c>
      <c r="C45" s="8" t="s">
        <v>113</v>
      </c>
      <c r="D45" s="6" t="s">
        <v>11</v>
      </c>
      <c r="E45" s="9">
        <v>2</v>
      </c>
      <c r="F45" s="15"/>
      <c r="G45" s="10">
        <f t="shared" si="0"/>
        <v>0</v>
      </c>
    </row>
    <row r="46" spans="1:7" ht="45" x14ac:dyDescent="0.25">
      <c r="A46" s="6" t="s">
        <v>46</v>
      </c>
      <c r="B46" s="7" t="s">
        <v>45</v>
      </c>
      <c r="C46" s="8" t="s">
        <v>114</v>
      </c>
      <c r="D46" s="6" t="s">
        <v>11</v>
      </c>
      <c r="E46" s="9">
        <v>30</v>
      </c>
      <c r="F46" s="15"/>
      <c r="G46" s="10">
        <f t="shared" si="0"/>
        <v>0</v>
      </c>
    </row>
    <row r="47" spans="1:7" ht="45" x14ac:dyDescent="0.25">
      <c r="A47" s="6" t="s">
        <v>47</v>
      </c>
      <c r="B47" s="7" t="s">
        <v>79</v>
      </c>
      <c r="C47" s="8" t="s">
        <v>115</v>
      </c>
      <c r="D47" s="6" t="s">
        <v>20</v>
      </c>
      <c r="E47" s="9">
        <v>20</v>
      </c>
      <c r="F47" s="15"/>
      <c r="G47" s="10">
        <f t="shared" si="0"/>
        <v>0</v>
      </c>
    </row>
    <row r="48" spans="1:7" ht="75" x14ac:dyDescent="0.25">
      <c r="A48" s="6" t="s">
        <v>48</v>
      </c>
      <c r="B48" s="7" t="s">
        <v>65</v>
      </c>
      <c r="C48" s="8" t="s">
        <v>129</v>
      </c>
      <c r="D48" s="6" t="s">
        <v>20</v>
      </c>
      <c r="E48" s="9">
        <v>33</v>
      </c>
      <c r="F48" s="15"/>
      <c r="G48" s="10">
        <f t="shared" si="0"/>
        <v>0</v>
      </c>
    </row>
    <row r="49" spans="1:7" ht="45" x14ac:dyDescent="0.25">
      <c r="A49" s="6" t="s">
        <v>123</v>
      </c>
      <c r="B49" s="7" t="s">
        <v>65</v>
      </c>
      <c r="C49" s="8" t="s">
        <v>149</v>
      </c>
      <c r="D49" s="6" t="s">
        <v>41</v>
      </c>
      <c r="E49" s="9">
        <v>6</v>
      </c>
      <c r="F49" s="15"/>
      <c r="G49" s="10">
        <f t="shared" si="0"/>
        <v>0</v>
      </c>
    </row>
    <row r="50" spans="1:7" ht="60" x14ac:dyDescent="0.25">
      <c r="A50" s="6" t="s">
        <v>124</v>
      </c>
      <c r="B50" s="7" t="s">
        <v>65</v>
      </c>
      <c r="C50" s="8" t="s">
        <v>150</v>
      </c>
      <c r="D50" s="6" t="s">
        <v>20</v>
      </c>
      <c r="E50" s="9">
        <v>12</v>
      </c>
      <c r="F50" s="15"/>
      <c r="G50" s="10">
        <f t="shared" si="0"/>
        <v>0</v>
      </c>
    </row>
    <row r="51" spans="1:7" ht="45" x14ac:dyDescent="0.25">
      <c r="A51" s="6" t="s">
        <v>49</v>
      </c>
      <c r="B51" s="7" t="s">
        <v>66</v>
      </c>
      <c r="C51" s="8" t="s">
        <v>130</v>
      </c>
      <c r="D51" s="6" t="s">
        <v>11</v>
      </c>
      <c r="E51" s="9">
        <v>26</v>
      </c>
      <c r="F51" s="15"/>
      <c r="G51" s="10">
        <f t="shared" si="0"/>
        <v>0</v>
      </c>
    </row>
    <row r="52" spans="1:7" ht="47.25" x14ac:dyDescent="0.25">
      <c r="A52" s="6" t="s">
        <v>50</v>
      </c>
      <c r="B52" s="7" t="s">
        <v>66</v>
      </c>
      <c r="C52" s="8" t="s">
        <v>116</v>
      </c>
      <c r="D52" s="6" t="s">
        <v>11</v>
      </c>
      <c r="E52" s="9">
        <v>27</v>
      </c>
      <c r="F52" s="15"/>
      <c r="G52" s="10">
        <f t="shared" si="0"/>
        <v>0</v>
      </c>
    </row>
    <row r="53" spans="1:7" ht="32.25" x14ac:dyDescent="0.25">
      <c r="A53" s="6" t="s">
        <v>51</v>
      </c>
      <c r="B53" s="7" t="s">
        <v>66</v>
      </c>
      <c r="C53" s="8" t="s">
        <v>117</v>
      </c>
      <c r="D53" s="6" t="s">
        <v>11</v>
      </c>
      <c r="E53" s="9">
        <v>13</v>
      </c>
      <c r="F53" s="15"/>
      <c r="G53" s="10">
        <f t="shared" si="0"/>
        <v>0</v>
      </c>
    </row>
    <row r="54" spans="1:7" ht="45" x14ac:dyDescent="0.25">
      <c r="A54" s="6" t="s">
        <v>52</v>
      </c>
      <c r="B54" s="7" t="s">
        <v>67</v>
      </c>
      <c r="C54" s="8" t="s">
        <v>118</v>
      </c>
      <c r="D54" s="6" t="s">
        <v>20</v>
      </c>
      <c r="E54" s="9">
        <v>28</v>
      </c>
      <c r="F54" s="15"/>
      <c r="G54" s="10">
        <f t="shared" si="0"/>
        <v>0</v>
      </c>
    </row>
    <row r="55" spans="1:7" ht="30" x14ac:dyDescent="0.25">
      <c r="A55" s="6" t="s">
        <v>125</v>
      </c>
      <c r="B55" s="7" t="s">
        <v>67</v>
      </c>
      <c r="C55" s="8" t="s">
        <v>119</v>
      </c>
      <c r="D55" s="6" t="s">
        <v>20</v>
      </c>
      <c r="E55" s="9">
        <v>60</v>
      </c>
      <c r="F55" s="15"/>
      <c r="G55" s="10">
        <f t="shared" si="0"/>
        <v>0</v>
      </c>
    </row>
    <row r="56" spans="1:7" ht="45" x14ac:dyDescent="0.25">
      <c r="A56" s="6" t="s">
        <v>126</v>
      </c>
      <c r="B56" s="7" t="s">
        <v>68</v>
      </c>
      <c r="C56" s="8" t="s">
        <v>120</v>
      </c>
      <c r="D56" s="6" t="s">
        <v>97</v>
      </c>
      <c r="E56" s="9">
        <v>460</v>
      </c>
      <c r="F56" s="15"/>
      <c r="G56" s="10">
        <f t="shared" si="0"/>
        <v>0</v>
      </c>
    </row>
    <row r="57" spans="1:7" x14ac:dyDescent="0.25">
      <c r="A57" s="26" t="s">
        <v>94</v>
      </c>
      <c r="B57" s="27"/>
      <c r="C57" s="27"/>
      <c r="D57" s="27"/>
      <c r="E57" s="27"/>
      <c r="F57" s="28"/>
      <c r="G57" s="11">
        <f>SUM(G5:G56)</f>
        <v>0</v>
      </c>
    </row>
    <row r="58" spans="1:7" ht="15.75" thickBot="1" x14ac:dyDescent="0.3">
      <c r="A58" s="26" t="s">
        <v>53</v>
      </c>
      <c r="B58" s="27"/>
      <c r="C58" s="27"/>
      <c r="D58" s="27"/>
      <c r="E58" s="27"/>
      <c r="F58" s="28"/>
      <c r="G58" s="13">
        <f>ROUND(G57*0.23,2)</f>
        <v>0</v>
      </c>
    </row>
    <row r="59" spans="1:7" ht="15.75" thickBot="1" x14ac:dyDescent="0.3">
      <c r="A59" s="26" t="s">
        <v>95</v>
      </c>
      <c r="B59" s="27"/>
      <c r="C59" s="27"/>
      <c r="D59" s="27"/>
      <c r="E59" s="27"/>
      <c r="F59" s="27"/>
      <c r="G59" s="14">
        <f>G57+G58</f>
        <v>0</v>
      </c>
    </row>
    <row r="60" spans="1:7" x14ac:dyDescent="0.25">
      <c r="A60" s="2"/>
      <c r="B60" s="2"/>
      <c r="C60" s="3"/>
      <c r="D60" s="2"/>
      <c r="E60" s="2"/>
      <c r="F60" s="3"/>
      <c r="G60" s="3"/>
    </row>
    <row r="61" spans="1:7" x14ac:dyDescent="0.25">
      <c r="A61" s="2"/>
      <c r="B61" s="2"/>
      <c r="C61" s="3"/>
      <c r="D61" s="2"/>
      <c r="E61" s="2"/>
      <c r="F61" s="3"/>
      <c r="G61" s="3"/>
    </row>
    <row r="62" spans="1:7" x14ac:dyDescent="0.25">
      <c r="A62" s="2"/>
      <c r="B62" s="2"/>
      <c r="C62" s="3"/>
      <c r="D62" s="2"/>
      <c r="E62" s="2"/>
      <c r="F62" s="3"/>
      <c r="G62" s="3"/>
    </row>
    <row r="63" spans="1:7" x14ac:dyDescent="0.25">
      <c r="A63" s="2"/>
      <c r="B63" s="2"/>
      <c r="C63" s="3"/>
      <c r="D63" s="2"/>
      <c r="E63" s="2"/>
      <c r="F63" s="3"/>
      <c r="G63" s="3"/>
    </row>
    <row r="64" spans="1:7" x14ac:dyDescent="0.25">
      <c r="A64" s="2"/>
      <c r="B64" s="2"/>
      <c r="C64" s="3"/>
      <c r="D64" s="2"/>
      <c r="E64" s="2"/>
      <c r="F64" s="3"/>
      <c r="G64" s="3"/>
    </row>
    <row r="65" spans="4:7" x14ac:dyDescent="0.25">
      <c r="D65" s="24" t="s">
        <v>92</v>
      </c>
      <c r="E65" s="24"/>
      <c r="F65" s="24"/>
      <c r="G65" s="24"/>
    </row>
    <row r="66" spans="4:7" x14ac:dyDescent="0.25">
      <c r="D66" s="25" t="s">
        <v>93</v>
      </c>
      <c r="E66" s="25"/>
      <c r="F66" s="25"/>
      <c r="G66" s="25"/>
    </row>
  </sheetData>
  <sheetProtection algorithmName="SHA-512" hashValue="zTgqNdknWWxvnjfSo2sts0FTxwzlrw+arR/QqUKxHg2YZB9e16hAgrYoWrduS1QYFt0V6Vcez3a57JRoUjDvWw==" saltValue="iqFrP86i/KKoGPIgUGF6Kw==" spinCount="100000" sheet="1" objects="1" scenarios="1"/>
  <mergeCells count="7">
    <mergeCell ref="A1:G1"/>
    <mergeCell ref="A2:G2"/>
    <mergeCell ref="D65:G65"/>
    <mergeCell ref="D66:G66"/>
    <mergeCell ref="A57:F57"/>
    <mergeCell ref="A58:F58"/>
    <mergeCell ref="A59:F59"/>
  </mergeCells>
  <phoneticPr fontId="7" type="noConversion"/>
  <pageMargins left="0.59055118110236227" right="0.59055118110236227" top="0.59055118110236227" bottom="0.59055118110236227" header="0.31496062992125984" footer="0.31496062992125984"/>
  <pageSetup paperSize="9" scale="75" orientation="portrait" horizontalDpi="4294967293" r:id="rId1"/>
  <headerFooter scaleWithDoc="0">
    <oddHeader>&amp;RFormularz nr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</vt:lpstr>
      <vt:lpstr>Kosztorys!Obszar_wydruku</vt:lpstr>
      <vt:lpstr>Kosztorys!Tytuły_wydruku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G560</dc:creator>
  <cp:lastModifiedBy>Robert Bębenek</cp:lastModifiedBy>
  <cp:lastPrinted>2021-04-16T10:52:52Z</cp:lastPrinted>
  <dcterms:created xsi:type="dcterms:W3CDTF">2019-03-30T13:07:25Z</dcterms:created>
  <dcterms:modified xsi:type="dcterms:W3CDTF">2021-04-16T12:57:17Z</dcterms:modified>
</cp:coreProperties>
</file>