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M:\__Przetargi 2021\04 Rozbudowa drogi powiatowej nr 3538 Gaj - Tomaszów\"/>
    </mc:Choice>
  </mc:AlternateContent>
  <xr:revisionPtr revIDLastSave="0" documentId="13_ncr:1_{FFDD060D-8BF7-4C26-B6D2-E661D687A68D}" xr6:coauthVersionLast="46" xr6:coauthVersionMax="46" xr10:uidLastSave="{00000000-0000-0000-0000-000000000000}"/>
  <workbookProtection workbookAlgorithmName="SHA-512" workbookHashValue="wh9YqDCKDvv1wuGwxTlHtwp9uStsQ/8vtE9d+WLp9eX6QFknkp9zDzl+9D/Samo3+2owY9DXK0VlKM3e9N/a8Q==" workbookSaltValue="tiw6/Ka85bfkiv81Oa/lCQ==" workbookSpinCount="100000" lockStructure="1"/>
  <bookViews>
    <workbookView xWindow="-120" yWindow="-120" windowWidth="29040" windowHeight="15840" xr2:uid="{00000000-000D-0000-FFFF-FFFF00000000}"/>
  </bookViews>
  <sheets>
    <sheet name="Kosztorys" sheetId="1" r:id="rId1"/>
  </sheets>
  <definedNames>
    <definedName name="_xlnm.Print_Area" localSheetId="0">Kosztorys!$A$1:$G$119</definedName>
    <definedName name="_xlnm.Print_Titles" localSheetId="0">Kosztorys!$4:$5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8" i="1" l="1"/>
  <c r="G107" i="1"/>
  <c r="G106" i="1"/>
  <c r="G105" i="1"/>
  <c r="G104" i="1"/>
  <c r="G103" i="1"/>
  <c r="G102" i="1"/>
  <c r="G101" i="1"/>
  <c r="G100" i="1"/>
  <c r="G97" i="1"/>
  <c r="G96" i="1"/>
  <c r="G95" i="1"/>
  <c r="G92" i="1"/>
  <c r="G91" i="1"/>
  <c r="G90" i="1"/>
  <c r="G89" i="1"/>
  <c r="G86" i="1"/>
  <c r="G85" i="1"/>
  <c r="G84" i="1"/>
  <c r="G83" i="1"/>
  <c r="G82" i="1"/>
  <c r="G81" i="1"/>
  <c r="G80" i="1"/>
  <c r="G77" i="1"/>
  <c r="G76" i="1"/>
  <c r="G75" i="1"/>
  <c r="G74" i="1"/>
  <c r="G73" i="1"/>
  <c r="G72" i="1"/>
  <c r="G71" i="1"/>
  <c r="G70" i="1"/>
  <c r="G67" i="1"/>
  <c r="G66" i="1"/>
  <c r="G65" i="1"/>
  <c r="G64" i="1"/>
  <c r="G63" i="1"/>
  <c r="G62" i="1"/>
  <c r="G61" i="1"/>
  <c r="G60" i="1"/>
  <c r="G59" i="1"/>
  <c r="G58" i="1"/>
  <c r="G55" i="1"/>
  <c r="G54" i="1"/>
  <c r="G51" i="1"/>
  <c r="G52" i="1" s="1"/>
  <c r="G48" i="1"/>
  <c r="G47" i="1"/>
  <c r="G46" i="1"/>
  <c r="G45" i="1"/>
  <c r="G44" i="1"/>
  <c r="G43" i="1"/>
  <c r="G42" i="1"/>
  <c r="G41" i="1"/>
  <c r="G38" i="1"/>
  <c r="G37" i="1"/>
  <c r="G36" i="1"/>
  <c r="G35" i="1"/>
  <c r="G34" i="1"/>
  <c r="G33" i="1"/>
  <c r="G32" i="1"/>
  <c r="G31" i="1"/>
  <c r="G30" i="1"/>
  <c r="G29" i="1"/>
  <c r="G28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109" i="1" l="1"/>
  <c r="G98" i="1"/>
  <c r="G93" i="1"/>
  <c r="G87" i="1"/>
  <c r="G78" i="1"/>
  <c r="G68" i="1"/>
  <c r="G56" i="1"/>
  <c r="G49" i="1"/>
  <c r="G39" i="1"/>
  <c r="G26" i="1"/>
  <c r="G110" i="1" l="1"/>
  <c r="G111" i="1" s="1"/>
  <c r="G112" i="1" s="1"/>
</calcChain>
</file>

<file path=xl/sharedStrings.xml><?xml version="1.0" encoding="utf-8"?>
<sst xmlns="http://schemas.openxmlformats.org/spreadsheetml/2006/main" count="293" uniqueCount="162">
  <si>
    <t>Nr specyfikacji technicznej</t>
  </si>
  <si>
    <t>Wyszczególnienie elementów rozliczeniowych</t>
  </si>
  <si>
    <t>D 01.01.01a</t>
  </si>
  <si>
    <t>km</t>
  </si>
  <si>
    <t>J.m.</t>
  </si>
  <si>
    <t>Obmiar</t>
  </si>
  <si>
    <t>D 01.02.01</t>
  </si>
  <si>
    <t>szt</t>
  </si>
  <si>
    <t>Mechaniczne karczowanie krzaków i podszycia, rzadkich 10-30% powierzchni</t>
  </si>
  <si>
    <t>ha</t>
  </si>
  <si>
    <t>D 01.02.04</t>
  </si>
  <si>
    <t>m</t>
  </si>
  <si>
    <t>Rozebranie bramy z profili stalowych ze słupkami z rur lub kształtowników stalowych</t>
  </si>
  <si>
    <t>Rozebranie krawężników betonowych na podsypce cementowo-piaskowej</t>
  </si>
  <si>
    <t>D 01.02.02a</t>
  </si>
  <si>
    <t>Zdjęcie tablic znaków drogowych - znaki zakazu, ostrzegawcze, informacyjne</t>
  </si>
  <si>
    <t>Odkopanie i wyjęcie słupków do znaków (dotyczy również znaków z tablicami do przestawienia)</t>
  </si>
  <si>
    <t>Rozebranie ogrodzenia z prefabrykowanych elementów żelbetowych - ogrodzenie na granicy działek 76 i 79/1</t>
  </si>
  <si>
    <t>Rozebranie ogrodzeń z ram z kształtowników stalowych - działka nr 76</t>
  </si>
  <si>
    <t>Rozebranie cokołu betonowego pod ogrodzeniem - działka nr 76</t>
  </si>
  <si>
    <t>Demontaż studni z kręgów betonowych o średnicach 1000 mm i głębokości 3 m przy użyciu sprzętu mechanicznego</t>
  </si>
  <si>
    <t>kpl</t>
  </si>
  <si>
    <t>D 02.00.01</t>
  </si>
  <si>
    <t>D 03.05.01</t>
  </si>
  <si>
    <t>D 06.04.01</t>
  </si>
  <si>
    <t>D 08.05.01</t>
  </si>
  <si>
    <t>D 08.01.01b</t>
  </si>
  <si>
    <t>Ustawienie krawężnika betonowego wystającego o wymiarach 15x30 cm,wraz z wykonaniem ław betonowych z oporem, na podsypce cementowo-piaskowej</t>
  </si>
  <si>
    <t>D 08.03.01</t>
  </si>
  <si>
    <t>D 03.02.01a</t>
  </si>
  <si>
    <t>Regulacja pionowa studzienek dla urządzeń podziemnych - zaworów wodociągowych</t>
  </si>
  <si>
    <t>D 06.02.01a</t>
  </si>
  <si>
    <t>Wykonanie ław fundamentowych pod rury z pospólki</t>
  </si>
  <si>
    <t>D 04.10.01</t>
  </si>
  <si>
    <t>D 04.03.01</t>
  </si>
  <si>
    <t>Mechaniczne oczyszczenie nawierzchni drogowych nieulepszonych</t>
  </si>
  <si>
    <t>Skropienie nawierzchni drogowych asfaltem</t>
  </si>
  <si>
    <t>D 04.07.01a</t>
  </si>
  <si>
    <t>D 04.01.01</t>
  </si>
  <si>
    <t>Wykonanie podbudowy z piasku stabilizowanego cementem o Rm=2,5MPa, pielęgnacja podbudowy piaskiem i wodą,grubość warstwy po zagęszczeniu 10 cm - chodnik</t>
  </si>
  <si>
    <t>Mechaniczne oczyszczenie nawierzchni drogowych ulepszonych z bitumu</t>
  </si>
  <si>
    <t>D 05.03.05a</t>
  </si>
  <si>
    <t>D 05.03.23a</t>
  </si>
  <si>
    <t>Ułożenie kostki brukowej betonowej grubości 6 cm, szarej, układane na podsypce cementowo-piaskowej spoiny wypełniane piaskiem - nawierzchnia chodników oraz peronu</t>
  </si>
  <si>
    <t>Analogia - ułożenie geomembrany HDPE na dnie oraz skarpach zbiornika odparowującego</t>
  </si>
  <si>
    <t>D 07.06.01a</t>
  </si>
  <si>
    <t>Budowa ogrodzenia z siatki na słupkach z rur stalowych obetonowanych</t>
  </si>
  <si>
    <t>Budowa bramy z siatki w ramach z kształtowników stalowych ze słupkami z rur stalowych - brama wjazdowa</t>
  </si>
  <si>
    <t>Budowa bramy z siatki w ramach z kształtowników stalowych ze słupkami z rur stalowych - brama wewnętrzna</t>
  </si>
  <si>
    <t>Budowa furtki z siatki w ramach z kształtowników stalowych ze słupkami z rur stalowych</t>
  </si>
  <si>
    <t>D 07.01.01</t>
  </si>
  <si>
    <t>D 07.02.01</t>
  </si>
  <si>
    <t>Pionowe znaki drogowe,ustawienie słupków z rur stalowych o średnicy 70 mm</t>
  </si>
  <si>
    <t>Ogrodzenie segemntowe U-12a</t>
  </si>
  <si>
    <t>D 06.03.01a</t>
  </si>
  <si>
    <t>Ułożenie w wykopie pod pobocze chłonne geowłókniny oddzielajacej kryszywo od gruntu</t>
  </si>
  <si>
    <t>D 09.01.01</t>
  </si>
  <si>
    <t>Humusowanie skarp z obsianiem, przy grubości warstwy humusu 5 cm</t>
  </si>
  <si>
    <t>D 06.01.01</t>
  </si>
  <si>
    <t>Plantowanie skarp, dna rowów przy robotach wodno-inżynieryjnych. Grunt kategorii I-II</t>
  </si>
  <si>
    <t>Umocnienie wlotów oraz wylotów przepustów brukiem z otoczaków na podsypce cementowo-piaskowej</t>
  </si>
  <si>
    <t>D 07.06.01</t>
  </si>
  <si>
    <t>Budowa cokołu z fundamentami. Cokoły betonowe o wymiarach 0,20x0,30 m, fundament o wymiarach 0,20x0,80 mm - działka nr 76</t>
  </si>
  <si>
    <t>Odbudowa ogrodzenia z paneli z profili stalowych - działka nr 76</t>
  </si>
  <si>
    <r>
      <t xml:space="preserve">ROBOTY ZIEMNE
</t>
    </r>
    <r>
      <rPr>
        <i/>
        <sz val="11"/>
        <color theme="1"/>
        <rFont val="Calibri"/>
        <family val="2"/>
        <charset val="238"/>
        <scheme val="minor"/>
      </rPr>
      <t>Kod CPV: 45110000-1 "Roboty w zakresie burzenia i rozbiórki obiektów budowlanych; roboty ziemne"</t>
    </r>
  </si>
  <si>
    <r>
      <t xml:space="preserve">KRAWĘŻNIKI, OBRZEŻA I ŚCIEKI
</t>
    </r>
    <r>
      <rPr>
        <i/>
        <sz val="11"/>
        <color theme="1"/>
        <rFont val="Calibri"/>
        <family val="2"/>
        <charset val="238"/>
        <scheme val="minor"/>
      </rPr>
      <t>Kod CPV: 45233000-9 Roboty w zakresie konstruowania, fundamentowania oraz wykonywania nawierzchni autostrad, dróg</t>
    </r>
  </si>
  <si>
    <r>
      <t xml:space="preserve">REGULACJA WYSOKOŚCIOWA ELEMENTÓW NAZIEMNYCH INFRASTRUKTURY TECHNICZNEJ UZBROJENIA PODZIEMNEGO
</t>
    </r>
    <r>
      <rPr>
        <i/>
        <sz val="11"/>
        <color theme="1"/>
        <rFont val="Calibri"/>
        <family val="2"/>
        <charset val="238"/>
        <scheme val="minor"/>
      </rPr>
      <t>Kod CPV: 45233000-9 Roboty w zakresie konstruowania, fundamentowania oraz wykonywania nawierzchni autostrad, dróg</t>
    </r>
  </si>
  <si>
    <r>
      <t xml:space="preserve">PRZEPUSTY
</t>
    </r>
    <r>
      <rPr>
        <i/>
        <sz val="11"/>
        <color theme="1"/>
        <rFont val="Calibri"/>
        <family val="2"/>
        <charset val="238"/>
        <scheme val="minor"/>
      </rPr>
      <t>Kod CPV: 45222000-9 Roboty budowlane w zakresie robót inżynieryjnych, z wyjątkiem mostów, tuneli, szybów i kolei podziemnej</t>
    </r>
  </si>
  <si>
    <r>
      <t xml:space="preserve">PODBUDOWA
</t>
    </r>
    <r>
      <rPr>
        <i/>
        <sz val="11"/>
        <color theme="1"/>
        <rFont val="Calibri"/>
        <family val="2"/>
        <charset val="238"/>
        <scheme val="minor"/>
      </rPr>
      <t>Kod CPV: 45233000-9 Roboty w zakresie konstruowania, fundamentowania oraz wykonywania nawierzchni autostrad, dróg</t>
    </r>
  </si>
  <si>
    <r>
      <t xml:space="preserve">NAWIERZCHNIA
</t>
    </r>
    <r>
      <rPr>
        <i/>
        <sz val="11"/>
        <color theme="1"/>
        <rFont val="Calibri"/>
        <family val="2"/>
        <charset val="238"/>
        <scheme val="minor"/>
      </rPr>
      <t>Kod CPV: 45233000-9 Roboty w zakresie konstruowania, fundamentowania oraz wykonywania nawierzchni autostrad, dróg</t>
    </r>
  </si>
  <si>
    <r>
      <t xml:space="preserve">BUDOWA ZBIORNIKA ODAROWUJĄCEGO
</t>
    </r>
    <r>
      <rPr>
        <i/>
        <sz val="11"/>
        <color theme="1"/>
        <rFont val="Calibri"/>
        <family val="2"/>
        <charset val="238"/>
        <scheme val="minor"/>
      </rPr>
      <t>Kod CPV: 45220000-5 Roboty inżynieryjne i budowlane</t>
    </r>
  </si>
  <si>
    <r>
      <t xml:space="preserve">OZNAKOWANIE POZIOME
</t>
    </r>
    <r>
      <rPr>
        <i/>
        <sz val="11"/>
        <color theme="1"/>
        <rFont val="Calibri"/>
        <family val="2"/>
        <charset val="238"/>
        <scheme val="minor"/>
      </rPr>
      <t>Kod CPV: 45230000-8 "Roboty budowlane w zakresie budowy rurociągów, linii komunikacyjnych i elektroenergetycznych, autostrad, dróg, lotnisk i kolei; wyrównywanie terenu"</t>
    </r>
  </si>
  <si>
    <r>
      <t xml:space="preserve">OZNAKOWANIE PIONOWE
</t>
    </r>
    <r>
      <rPr>
        <i/>
        <sz val="11"/>
        <color theme="1"/>
        <rFont val="Calibri"/>
        <family val="2"/>
        <charset val="238"/>
        <scheme val="minor"/>
      </rPr>
      <t>Kod CPV: 45230000-8 "Roboty budowlane w zakresie budowy rurociągów, linii komunikacyjnych i elektroenergetycznych, autostrad, dróg, lotnisk i kolei; wyrównywanie terenu"</t>
    </r>
  </si>
  <si>
    <r>
      <t xml:space="preserve">ROBOTY WYKOŃCZENIOWE
</t>
    </r>
    <r>
      <rPr>
        <i/>
        <sz val="11"/>
        <color theme="1"/>
        <rFont val="Calibri"/>
        <family val="2"/>
        <charset val="238"/>
        <scheme val="minor"/>
      </rPr>
      <t>Kod CPV: 45233000-9 Roboty w zakresie konstruowania, fundamentowania oraz wykonywania nawierzchni autostrad, dróg</t>
    </r>
  </si>
  <si>
    <t>Podatek VAT 23%:</t>
  </si>
  <si>
    <r>
      <t xml:space="preserve">ROBOTY PRZYGOTOWAWCZE I ROZBIÓRKOWE
</t>
    </r>
    <r>
      <rPr>
        <i/>
        <sz val="11"/>
        <color theme="1"/>
        <rFont val="Calibri"/>
        <family val="2"/>
        <charset val="238"/>
        <scheme val="minor"/>
      </rPr>
      <t>Kod CPV: 45110000-1 "Roboty w zakresie burzenia i rozbiórki obiektów budowlanych; roboty ziemne"</t>
    </r>
  </si>
  <si>
    <t>Mechaniczne ścinanie drzew i karczowanie pni z transportem poza teren budowy. Średnice drzew 10-15 cm</t>
  </si>
  <si>
    <t>Mechaniczne ścinanie drzew i karczowanie pni z transportem poza teren budowy. Średnice drzew 26-35 cm</t>
  </si>
  <si>
    <t>Mechaniczne ścinanie drzew i karczowanie pni z transportem poza teren budowy. Średnice drzew 66-75 cm</t>
  </si>
  <si>
    <t>Usuniecie warstwy ziemi urodzajnej (humusu). Grubość warstwy do 20 cm - dotyczy terenu pod zbiornik odparowujący</t>
  </si>
  <si>
    <t>Roboty ziemne  z transportem nadmiaru materiału pochodzącego z profilowania podbudowy przeznaczonego na nasyp</t>
  </si>
  <si>
    <t>Wykopy wykonywane  pod zbiornik odparowujący z transportem urobku w obrębie budowy - grunt na nasyp</t>
  </si>
  <si>
    <t>Formowanie i zagęszczanie nasypów Nasyp o wysokości do 3,0 m. Grunt kategorii I-II</t>
  </si>
  <si>
    <t>Roboty ziemne wykonywane w grunt kat.I-II - wykop pod pobocze chłonne z transportem urobku w obrębie lub poza terenem budowy</t>
  </si>
  <si>
    <t>Wykonanie podbudowy z mieszanek mineralno-asfaltowych, AC 16 P 50/70, grubość warstwy po zagęszczeniu 8 cm</t>
  </si>
  <si>
    <t>Roboty pomiarowe przy liniowych robotach ziemnych (drogi). Trasa dróg w terenie równinnym inwentaryzacja powykonawcza</t>
  </si>
  <si>
    <t>Rozebranie ogrodzeń z siatki na linkach z odkopaniem i wyjęciem prefabrykowanych słupków żelbetowych wraz z wywiezieniem materiału z rozbiórki  - działka nr 79/1</t>
  </si>
  <si>
    <t>Rozebranie nawierzchni z kostki betonowej na podsypce cementowo-piaskowej - nawierzchnia do regulacji wysokościowej</t>
  </si>
  <si>
    <t>Formowanie i zagęszczenie nasypów  z ziemi dostarczanej . Grunt kategorii I-II - roboty związane z remontem rowu</t>
  </si>
  <si>
    <t xml:space="preserve">Mechaniczne wyprofilowanie podbudowy z sfrezowanej nawierzchni </t>
  </si>
  <si>
    <t>Profilowanie i zagęszczanie podłoża pod warstwy konstrukcyjne nawierzchni zjazdów oraz jezdni manewrowej, w gruntach kategorii II-IV</t>
  </si>
  <si>
    <t>Profilowanie i zagęszczanie podłoża pod warstwy konstrukcyjne nawierzchni chodnika, w gruntach kategorii II-IV</t>
  </si>
  <si>
    <t>Profilowanie i zagęszczanie podłoża pod umocnienie nawierzchni zbiornika odparowującego, w gruntach kategorii II-IV</t>
  </si>
  <si>
    <t xml:space="preserve">Wykonanie poboczy chłonnych z dostarczonego kruszywa łamanego przeznaczonego do budowy pobocza </t>
  </si>
  <si>
    <t>Plantowanie powierzchni gruntu kategorii I-III</t>
  </si>
  <si>
    <t>Rozbudowa drogi powiatowej nr 3538W Gaj – Tomaszów, na odcinku dł. 530,20 m od km 0+000 do km 0+530,20</t>
  </si>
  <si>
    <t>KOSZTORYS OFERTOWY</t>
  </si>
  <si>
    <t>......................................................</t>
  </si>
  <si>
    <t>podpis (pieczęć) osoby uprawnionej do składania oświadczeń woli w imieniu Wykonawcy</t>
  </si>
  <si>
    <t>Ogółem wartość brutto (cena oferty):</t>
  </si>
  <si>
    <t>Ogółem wartość netto:</t>
  </si>
  <si>
    <t>Razem rozdział 11.:</t>
  </si>
  <si>
    <t>11.</t>
  </si>
  <si>
    <t>L.p.</t>
  </si>
  <si>
    <t>Cena jedn. Netto</t>
  </si>
  <si>
    <t>Wartość netto</t>
  </si>
  <si>
    <t>Razem rozdział 10.:</t>
  </si>
  <si>
    <t>10.</t>
  </si>
  <si>
    <t>Razem rozdział 9.:</t>
  </si>
  <si>
    <t>9.</t>
  </si>
  <si>
    <t>Razem rozdział 8.:</t>
  </si>
  <si>
    <t>8.</t>
  </si>
  <si>
    <t>Razem rozdział 7.:</t>
  </si>
  <si>
    <t>7.</t>
  </si>
  <si>
    <t>Razem rozdział 6.:</t>
  </si>
  <si>
    <t>6.</t>
  </si>
  <si>
    <t>Razem rozdział 5.:</t>
  </si>
  <si>
    <t>5.</t>
  </si>
  <si>
    <t>4.</t>
  </si>
  <si>
    <t>Razem rozdział 4.:</t>
  </si>
  <si>
    <t>Razem rozdział 3.:</t>
  </si>
  <si>
    <t>3.</t>
  </si>
  <si>
    <t>Razem rozdział 2.:</t>
  </si>
  <si>
    <t>2.</t>
  </si>
  <si>
    <t>Razem rozdział 1.:</t>
  </si>
  <si>
    <t>1.</t>
  </si>
  <si>
    <r>
      <t>m</t>
    </r>
    <r>
      <rPr>
        <vertAlign val="superscript"/>
        <sz val="11"/>
        <color theme="1"/>
        <rFont val="Calibri"/>
        <family val="2"/>
        <charset val="238"/>
        <scheme val="minor"/>
      </rPr>
      <t>2</t>
    </r>
  </si>
  <si>
    <r>
      <t>m</t>
    </r>
    <r>
      <rPr>
        <vertAlign val="superscript"/>
        <sz val="11"/>
        <color theme="1"/>
        <rFont val="Calibri"/>
        <family val="2"/>
        <charset val="238"/>
        <scheme val="minor"/>
      </rPr>
      <t>3</t>
    </r>
  </si>
  <si>
    <t>Rozebranie obrzeży trawnikowych o wymiarach 6x20 cm, na podsypce piaskowej - elementy do regulacji wysokościowej</t>
  </si>
  <si>
    <t>Usuniecie warstwy ziemi urodzajnej (humusu). Grubość warstwy do 20 cm - dotyczy terenu pod chodnik</t>
  </si>
  <si>
    <t>Usuniecie warstwy ziemi urodzajnej (humusu). Grubość warstwy do 15 cm - dotyczy terenu pod plac manewrowy przy zbiorniku</t>
  </si>
  <si>
    <t>Wykonanie koryta o głębokości 35 cm,wykonywane na poszerzeniach jezdni, w gruntach kategorii II-IV</t>
  </si>
  <si>
    <t>Wykopy wykonywane pod konstrukcję jezdni oraz chodnika z transportem urobku  w obrębie lub poza terenem budowy. Grunt kat. I-II</t>
  </si>
  <si>
    <t>Wykopy wykonywane pod zbiornik odparowujący z transportem urobku, nadmiar urobku do wywiezienia</t>
  </si>
  <si>
    <t>Wykopy  związane z remontem rowu przydrożnego z transportem urobku. Grunt kat. I-II</t>
  </si>
  <si>
    <t>Koryta o głębokości 30 cm,wykonywane pod ściek z prefabrykowanycj korytek betonowych 60x50x15 cm, w gruntach kategorii II-IV</t>
  </si>
  <si>
    <t>Roboty ziemne  w ziemi zmagazynowanej w hałdach z transp. - nadmiar gruntu pochodzącego z wykopów oraz zdjęty humus. Grunt I-III</t>
  </si>
  <si>
    <t>Ustawienie krawężnika betonowego najazdowego o wymiarach 15x22 cm, wraz z wykonaniem ław betonowych z oporem, na podsypce cementowo-piaskowej</t>
  </si>
  <si>
    <t>Ustawienie opornika betonowego o wymiarach 12x25 cm, wraz z wykonaniem ław betonowych z oporem, na podsypce cementowo-piaskowej - opornik wzdłuż ścieku</t>
  </si>
  <si>
    <t>Ustawienie opornika betonowego o wymiarach 12x25 cm, wraz z wykonaniem ław betonowych z oporem, na podsypce cementowo-piaskowej - opornik wzdłuż zatoki postojowej</t>
  </si>
  <si>
    <t>Ustawienie obrzeża betonowego o wymiarach 20x6 cm, na podsypce piaskowej spoiny wypełniane piaskiem</t>
  </si>
  <si>
    <t>Ustawienie obrzeża betonowego o wymiarach 30x8 cm, na podsypce cementowo-piaskowej spoiny wypełniane piaskiem</t>
  </si>
  <si>
    <t>Wykonanie ścieku w poboczu z korytek betonowych 60x50x15 cm, wraz z wykonaniem ław betonowych, na podsypce cementowo-piaskowej - ściek w zlokalizowany w poboczu</t>
  </si>
  <si>
    <t>Wykonanie ścieku terenowego z korytek betonowych 60x50x15 cm, wraz z wykonaniem ław betonowych, na podsypce cementowo-piaskowej - ściek zlokalizowany na szerokości zjazdu</t>
  </si>
  <si>
    <t>Wykonanie przepustu rurowego, rury PEHD o średnicy 50 cm</t>
  </si>
  <si>
    <t>Recykling głęboki na miejscu nawierzchni asfaltowych na zimno na głębokość 33 cm</t>
  </si>
  <si>
    <r>
      <t>Wykonanie podbudowy z mieszanki MC z dodatkiem 3% cementu (12 kg cementu na 1 m</t>
    </r>
    <r>
      <rPr>
        <vertAlign val="superscript"/>
        <sz val="11"/>
        <color theme="1"/>
        <rFont val="Calibri"/>
        <family val="2"/>
        <charset val="238"/>
        <scheme val="minor"/>
      </rPr>
      <t>2</t>
    </r>
    <r>
      <rPr>
        <sz val="11"/>
        <color theme="1"/>
        <rFont val="Calibri"/>
        <family val="2"/>
        <charset val="238"/>
        <scheme val="minor"/>
      </rPr>
      <t>), grubość warstwy po zagęszczeniu 20 cm</t>
    </r>
  </si>
  <si>
    <t>Wykonanie podbudowy zasadniczej z kruszywa łamanego, grubość warstwy po zagęszczeniu 15 cm - zjazdy o nawierzchni z kostki</t>
  </si>
  <si>
    <t>Wykonanie nawierzchnie z mieszanek mineralno-asfaltowych AC 8 S 50/70, warstwa ścieralna, grub. warstwy po zagęszczeniu 4 cm</t>
  </si>
  <si>
    <t>Ułożenie kostki brukowej betonowej grubości 8 cm, szarej, układane na podsypce cementowo-piaskowej spoiny wypełniane piaskiem - nawierzchnia zjazdów</t>
  </si>
  <si>
    <t>Wykonanie nawierzchni zjazdów z kruszywa łamanego, grubość warstwy po uwałowaniu 15 cm</t>
  </si>
  <si>
    <t>Ułożenie kostki brukowej betonowej grubości 8 cm, szarej, układane na podsypce cementowo-piaskowej spoiny wypełniane piaskiem - nawierzchnia z kostki do regulacji wysokościowe</t>
  </si>
  <si>
    <t>Wykonanie nawierzchni zbiornika odparowującego z płyt betonowych ażurowych o wymiarach 40x60x10 cm, układane na podsypce piaskowej, spoiny i otwory wypełniane żwirem</t>
  </si>
  <si>
    <t>Oznakowanie poziome jezdni farbą chlorokauczukową, linie segregacyjne i krawędziowe, ciągłe malowane mechanicznie</t>
  </si>
  <si>
    <t>Oznakowanie poziome jezdni farbą chlorokauczukową, linie krawędziowe, przerywane malowane mechanicznie</t>
  </si>
  <si>
    <t>Oznakowanie poziome jezdni farbą chlorokauczukową, linie na skrzyżowaniach i przejściach dla pieszych, malowane mechanicznie</t>
  </si>
  <si>
    <t xml:space="preserve">Oznakowanie poziome jezdni farbą chlorokauczukową, strzałki i inne symbole </t>
  </si>
  <si>
    <r>
      <t>Pionowe znaki drogowe,zamontowanie znaków zakazu, nakazu, ostrzegawczych i informacyjnych o powierzchni do 0,3 m</t>
    </r>
    <r>
      <rPr>
        <vertAlign val="superscript"/>
        <sz val="11"/>
        <color theme="1"/>
        <rFont val="Calibri"/>
        <family val="2"/>
        <charset val="238"/>
        <scheme val="minor"/>
      </rPr>
      <t>2</t>
    </r>
  </si>
  <si>
    <t>D 02.00.01
D 02.01.01</t>
  </si>
  <si>
    <t>D 02.00.01
D 02.03.01</t>
  </si>
  <si>
    <t>D 04.04.00
D 04.04.02</t>
  </si>
  <si>
    <t>D 04.05.00
D 04.05.01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</si>
</sst>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5" fillId="0" borderId="0" xfId="0" applyFont="1" applyProtection="1"/>
    <xf numFmtId="0" fontId="1" fillId="0" borderId="5" xfId="0" applyFont="1" applyBorder="1" applyAlignment="1" applyProtection="1">
      <alignment horizontal="center" vertical="center"/>
    </xf>
    <xf numFmtId="0" fontId="1" fillId="3" borderId="1" xfId="0" applyFont="1" applyFill="1" applyBorder="1" applyAlignment="1" applyProtection="1">
      <alignment horizontal="center" vertical="center" wrapText="1"/>
    </xf>
    <xf numFmtId="0" fontId="5" fillId="3" borderId="1" xfId="0" applyFont="1" applyFill="1" applyBorder="1" applyAlignment="1" applyProtection="1">
      <alignment horizontal="center" vertical="center" wrapText="1"/>
    </xf>
    <xf numFmtId="4" fontId="5" fillId="3" borderId="1" xfId="0" applyNumberFormat="1" applyFont="1" applyFill="1" applyBorder="1" applyAlignment="1" applyProtection="1">
      <alignment horizontal="center" vertical="center" wrapText="1"/>
    </xf>
    <xf numFmtId="164" fontId="1" fillId="3" borderId="1" xfId="0" applyNumberFormat="1" applyFont="1" applyFill="1" applyBorder="1" applyAlignment="1" applyProtection="1">
      <alignment horizontal="center" vertical="center" wrapText="1"/>
    </xf>
    <xf numFmtId="0" fontId="5" fillId="3" borderId="1" xfId="0" applyNumberFormat="1" applyFont="1" applyFill="1" applyBorder="1" applyAlignment="1" applyProtection="1">
      <alignment horizontal="center" vertical="center" wrapText="1"/>
    </xf>
    <xf numFmtId="0" fontId="6" fillId="4" borderId="1" xfId="0" applyFont="1" applyFill="1" applyBorder="1" applyAlignment="1" applyProtection="1">
      <alignment horizontal="center" vertical="center" wrapText="1"/>
    </xf>
    <xf numFmtId="0" fontId="6" fillId="4" borderId="1" xfId="0" applyFont="1" applyFill="1" applyBorder="1" applyAlignment="1" applyProtection="1">
      <alignment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vertical="center" wrapText="1"/>
    </xf>
    <xf numFmtId="4" fontId="5" fillId="0" borderId="1" xfId="0" applyNumberFormat="1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vertical="center" wrapText="1"/>
    </xf>
    <xf numFmtId="0" fontId="3" fillId="0" borderId="1" xfId="0" applyFont="1" applyBorder="1" applyAlignment="1" applyProtection="1">
      <alignment vertical="center" wrapText="1"/>
    </xf>
    <xf numFmtId="0" fontId="1" fillId="0" borderId="1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vertical="center" wrapText="1"/>
    </xf>
    <xf numFmtId="164" fontId="6" fillId="2" borderId="1" xfId="0" applyNumberFormat="1" applyFont="1" applyFill="1" applyBorder="1" applyAlignment="1" applyProtection="1">
      <alignment vertical="center" wrapText="1"/>
    </xf>
    <xf numFmtId="0" fontId="2" fillId="0" borderId="1" xfId="0" applyFont="1" applyBorder="1" applyAlignment="1" applyProtection="1">
      <alignment vertical="center" wrapText="1"/>
    </xf>
    <xf numFmtId="0" fontId="6" fillId="0" borderId="2" xfId="0" applyFont="1" applyBorder="1" applyAlignment="1" applyProtection="1">
      <alignment horizontal="right" vertical="center" wrapText="1"/>
    </xf>
    <xf numFmtId="0" fontId="6" fillId="0" borderId="3" xfId="0" applyFont="1" applyBorder="1" applyAlignment="1" applyProtection="1">
      <alignment horizontal="right" vertical="center" wrapText="1"/>
    </xf>
    <xf numFmtId="0" fontId="6" fillId="0" borderId="4" xfId="0" applyFont="1" applyBorder="1" applyAlignment="1" applyProtection="1">
      <alignment horizontal="right" vertical="center" wrapText="1"/>
    </xf>
    <xf numFmtId="164" fontId="6" fillId="0" borderId="1" xfId="0" applyNumberFormat="1" applyFont="1" applyBorder="1" applyAlignment="1" applyProtection="1">
      <alignment vertical="center" wrapText="1"/>
    </xf>
    <xf numFmtId="164" fontId="6" fillId="0" borderId="7" xfId="0" applyNumberFormat="1" applyFont="1" applyBorder="1" applyAlignment="1" applyProtection="1">
      <alignment vertical="center" wrapText="1"/>
    </xf>
    <xf numFmtId="0" fontId="6" fillId="0" borderId="1" xfId="0" applyFont="1" applyBorder="1" applyAlignment="1" applyProtection="1">
      <alignment horizontal="right" vertical="center" wrapText="1"/>
    </xf>
    <xf numFmtId="164" fontId="6" fillId="0" borderId="6" xfId="0" applyNumberFormat="1" applyFont="1" applyBorder="1" applyAlignment="1" applyProtection="1">
      <alignment vertical="center" wrapText="1"/>
    </xf>
    <xf numFmtId="0" fontId="5" fillId="0" borderId="0" xfId="0" applyFont="1" applyAlignment="1" applyProtection="1">
      <alignment horizontal="center"/>
    </xf>
    <xf numFmtId="4" fontId="5" fillId="0" borderId="0" xfId="0" applyNumberFormat="1" applyFont="1" applyAlignment="1" applyProtection="1">
      <alignment horizontal="center"/>
    </xf>
    <xf numFmtId="4" fontId="8" fillId="0" borderId="0" xfId="0" applyNumberFormat="1" applyFont="1" applyAlignment="1" applyProtection="1">
      <alignment horizontal="center" vertical="top" wrapText="1"/>
    </xf>
    <xf numFmtId="4" fontId="5" fillId="0" borderId="0" xfId="0" applyNumberFormat="1" applyFont="1" applyAlignment="1" applyProtection="1">
      <alignment horizontal="center"/>
    </xf>
    <xf numFmtId="164" fontId="5" fillId="0" borderId="0" xfId="0" applyNumberFormat="1" applyFont="1" applyProtection="1"/>
    <xf numFmtId="164" fontId="5" fillId="0" borderId="0" xfId="0" applyNumberFormat="1" applyFont="1" applyAlignment="1" applyProtection="1">
      <alignment vertical="center"/>
    </xf>
    <xf numFmtId="0" fontId="6" fillId="0" borderId="0" xfId="0" applyFont="1" applyBorder="1" applyAlignment="1" applyProtection="1">
      <alignment horizontal="center" vertical="center"/>
    </xf>
    <xf numFmtId="164" fontId="5" fillId="0" borderId="1" xfId="0" applyNumberFormat="1" applyFont="1" applyBorder="1" applyAlignment="1" applyProtection="1">
      <alignment vertical="center"/>
    </xf>
    <xf numFmtId="0" fontId="6" fillId="2" borderId="1" xfId="0" applyFont="1" applyFill="1" applyBorder="1" applyAlignment="1" applyProtection="1">
      <alignment horizontal="right" vertical="center" wrapText="1"/>
    </xf>
    <xf numFmtId="164" fontId="5" fillId="0" borderId="1" xfId="0" applyNumberFormat="1" applyFont="1" applyBorder="1" applyAlignment="1" applyProtection="1">
      <alignment vertical="center" wrapText="1"/>
      <protection locked="0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19"/>
  <sheetViews>
    <sheetView tabSelected="1" view="pageBreakPreview" zoomScaleNormal="100" zoomScaleSheetLayoutView="100" workbookViewId="0">
      <pane ySplit="5" topLeftCell="A6" activePane="bottomLeft" state="frozen"/>
      <selection pane="bottomLeft" activeCell="F113" sqref="F113"/>
    </sheetView>
  </sheetViews>
  <sheetFormatPr defaultRowHeight="15" x14ac:dyDescent="0.25"/>
  <cols>
    <col min="1" max="1" width="4.7109375" style="26" customWidth="1"/>
    <col min="2" max="2" width="12.7109375" style="26" customWidth="1"/>
    <col min="3" max="3" width="50.7109375" style="1" customWidth="1"/>
    <col min="4" max="4" width="8.7109375" style="29" customWidth="1"/>
    <col min="5" max="5" width="4.7109375" style="26" customWidth="1"/>
    <col min="6" max="6" width="11.7109375" style="30" customWidth="1"/>
    <col min="7" max="7" width="14.7109375" style="31" customWidth="1"/>
    <col min="8" max="16384" width="9.140625" style="1"/>
  </cols>
  <sheetData>
    <row r="1" spans="1:7" x14ac:dyDescent="0.25">
      <c r="A1" s="32" t="s">
        <v>96</v>
      </c>
      <c r="B1" s="32"/>
      <c r="C1" s="32"/>
      <c r="D1" s="32"/>
      <c r="E1" s="32"/>
      <c r="F1" s="32"/>
      <c r="G1" s="32"/>
    </row>
    <row r="2" spans="1:7" x14ac:dyDescent="0.25">
      <c r="A2" s="32" t="s">
        <v>95</v>
      </c>
      <c r="B2" s="32"/>
      <c r="C2" s="32"/>
      <c r="D2" s="32"/>
      <c r="E2" s="32"/>
      <c r="F2" s="32"/>
      <c r="G2" s="32"/>
    </row>
    <row r="3" spans="1:7" x14ac:dyDescent="0.25">
      <c r="A3" s="2"/>
      <c r="B3" s="2"/>
      <c r="C3" s="2"/>
      <c r="D3" s="2"/>
      <c r="E3" s="2"/>
      <c r="F3" s="2"/>
      <c r="G3" s="2"/>
    </row>
    <row r="4" spans="1:7" ht="45" x14ac:dyDescent="0.25">
      <c r="A4" s="3" t="s">
        <v>103</v>
      </c>
      <c r="B4" s="4" t="s">
        <v>0</v>
      </c>
      <c r="C4" s="4" t="s">
        <v>1</v>
      </c>
      <c r="D4" s="5" t="s">
        <v>5</v>
      </c>
      <c r="E4" s="4" t="s">
        <v>4</v>
      </c>
      <c r="F4" s="3" t="s">
        <v>104</v>
      </c>
      <c r="G4" s="6" t="s">
        <v>105</v>
      </c>
    </row>
    <row r="5" spans="1:7" x14ac:dyDescent="0.25">
      <c r="A5" s="4">
        <v>1</v>
      </c>
      <c r="B5" s="4">
        <v>2</v>
      </c>
      <c r="C5" s="4">
        <v>3</v>
      </c>
      <c r="D5" s="7">
        <v>4</v>
      </c>
      <c r="E5" s="4">
        <v>5</v>
      </c>
      <c r="F5" s="4">
        <v>6</v>
      </c>
      <c r="G5" s="7">
        <v>7</v>
      </c>
    </row>
    <row r="6" spans="1:7" x14ac:dyDescent="0.25">
      <c r="A6" s="8" t="s">
        <v>125</v>
      </c>
      <c r="B6" s="9" t="s">
        <v>75</v>
      </c>
      <c r="C6" s="9"/>
      <c r="D6" s="9"/>
      <c r="E6" s="9"/>
      <c r="F6" s="9"/>
      <c r="G6" s="9"/>
    </row>
    <row r="7" spans="1:7" ht="45" x14ac:dyDescent="0.25">
      <c r="A7" s="10">
        <v>1</v>
      </c>
      <c r="B7" s="10" t="s">
        <v>2</v>
      </c>
      <c r="C7" s="11" t="s">
        <v>85</v>
      </c>
      <c r="D7" s="12">
        <v>0.53</v>
      </c>
      <c r="E7" s="10" t="s">
        <v>3</v>
      </c>
      <c r="F7" s="35"/>
      <c r="G7" s="33">
        <f>ROUND(D7*ROUND(F7,2),2)</f>
        <v>0</v>
      </c>
    </row>
    <row r="8" spans="1:7" ht="45" x14ac:dyDescent="0.25">
      <c r="A8" s="10">
        <v>2</v>
      </c>
      <c r="B8" s="10" t="s">
        <v>6</v>
      </c>
      <c r="C8" s="11" t="s">
        <v>76</v>
      </c>
      <c r="D8" s="12">
        <v>10</v>
      </c>
      <c r="E8" s="10" t="s">
        <v>7</v>
      </c>
      <c r="F8" s="35"/>
      <c r="G8" s="33">
        <f t="shared" ref="G8:G25" si="0">ROUND(D8*ROUND(F8,2),2)</f>
        <v>0</v>
      </c>
    </row>
    <row r="9" spans="1:7" ht="45" x14ac:dyDescent="0.25">
      <c r="A9" s="10">
        <v>3</v>
      </c>
      <c r="B9" s="10" t="s">
        <v>6</v>
      </c>
      <c r="C9" s="11" t="s">
        <v>77</v>
      </c>
      <c r="D9" s="12">
        <v>1</v>
      </c>
      <c r="E9" s="10" t="s">
        <v>7</v>
      </c>
      <c r="F9" s="35"/>
      <c r="G9" s="33">
        <f t="shared" si="0"/>
        <v>0</v>
      </c>
    </row>
    <row r="10" spans="1:7" ht="45" x14ac:dyDescent="0.25">
      <c r="A10" s="10">
        <v>4</v>
      </c>
      <c r="B10" s="10" t="s">
        <v>6</v>
      </c>
      <c r="C10" s="11" t="s">
        <v>78</v>
      </c>
      <c r="D10" s="12">
        <v>1</v>
      </c>
      <c r="E10" s="10" t="s">
        <v>7</v>
      </c>
      <c r="F10" s="35"/>
      <c r="G10" s="33">
        <f t="shared" si="0"/>
        <v>0</v>
      </c>
    </row>
    <row r="11" spans="1:7" ht="30" x14ac:dyDescent="0.25">
      <c r="A11" s="10">
        <v>5</v>
      </c>
      <c r="B11" s="10" t="s">
        <v>6</v>
      </c>
      <c r="C11" s="13" t="s">
        <v>8</v>
      </c>
      <c r="D11" s="12">
        <v>0.01</v>
      </c>
      <c r="E11" s="10" t="s">
        <v>9</v>
      </c>
      <c r="F11" s="35"/>
      <c r="G11" s="33">
        <f t="shared" si="0"/>
        <v>0</v>
      </c>
    </row>
    <row r="12" spans="1:7" ht="60" x14ac:dyDescent="0.25">
      <c r="A12" s="10">
        <v>6</v>
      </c>
      <c r="B12" s="10" t="s">
        <v>10</v>
      </c>
      <c r="C12" s="14" t="s">
        <v>86</v>
      </c>
      <c r="D12" s="12">
        <v>65.8</v>
      </c>
      <c r="E12" s="10" t="s">
        <v>11</v>
      </c>
      <c r="F12" s="35"/>
      <c r="G12" s="33">
        <f t="shared" si="0"/>
        <v>0</v>
      </c>
    </row>
    <row r="13" spans="1:7" ht="30" x14ac:dyDescent="0.25">
      <c r="A13" s="10">
        <v>7</v>
      </c>
      <c r="B13" s="10" t="s">
        <v>10</v>
      </c>
      <c r="C13" s="13" t="s">
        <v>12</v>
      </c>
      <c r="D13" s="12">
        <v>10</v>
      </c>
      <c r="E13" s="15" t="s">
        <v>126</v>
      </c>
      <c r="F13" s="35"/>
      <c r="G13" s="33">
        <f t="shared" si="0"/>
        <v>0</v>
      </c>
    </row>
    <row r="14" spans="1:7" ht="45" x14ac:dyDescent="0.25">
      <c r="A14" s="10">
        <v>8</v>
      </c>
      <c r="B14" s="10" t="s">
        <v>10</v>
      </c>
      <c r="C14" s="14" t="s">
        <v>87</v>
      </c>
      <c r="D14" s="12">
        <v>131.34</v>
      </c>
      <c r="E14" s="15" t="s">
        <v>126</v>
      </c>
      <c r="F14" s="35"/>
      <c r="G14" s="33">
        <f t="shared" si="0"/>
        <v>0</v>
      </c>
    </row>
    <row r="15" spans="1:7" ht="30" x14ac:dyDescent="0.25">
      <c r="A15" s="10">
        <v>9</v>
      </c>
      <c r="B15" s="10" t="s">
        <v>10</v>
      </c>
      <c r="C15" s="13" t="s">
        <v>13</v>
      </c>
      <c r="D15" s="12">
        <v>70</v>
      </c>
      <c r="E15" s="10" t="s">
        <v>11</v>
      </c>
      <c r="F15" s="35"/>
      <c r="G15" s="33">
        <f t="shared" si="0"/>
        <v>0</v>
      </c>
    </row>
    <row r="16" spans="1:7" ht="45" x14ac:dyDescent="0.25">
      <c r="A16" s="10">
        <v>10</v>
      </c>
      <c r="B16" s="10" t="s">
        <v>10</v>
      </c>
      <c r="C16" s="16" t="s">
        <v>128</v>
      </c>
      <c r="D16" s="12">
        <v>6.2</v>
      </c>
      <c r="E16" s="10" t="s">
        <v>11</v>
      </c>
      <c r="F16" s="35"/>
      <c r="G16" s="33">
        <f t="shared" si="0"/>
        <v>0</v>
      </c>
    </row>
    <row r="17" spans="1:7" ht="45" x14ac:dyDescent="0.25">
      <c r="A17" s="10">
        <v>11</v>
      </c>
      <c r="B17" s="10" t="s">
        <v>14</v>
      </c>
      <c r="C17" s="11" t="s">
        <v>79</v>
      </c>
      <c r="D17" s="12">
        <v>231.31</v>
      </c>
      <c r="E17" s="15" t="s">
        <v>126</v>
      </c>
      <c r="F17" s="35"/>
      <c r="G17" s="33">
        <f t="shared" si="0"/>
        <v>0</v>
      </c>
    </row>
    <row r="18" spans="1:7" ht="45" x14ac:dyDescent="0.25">
      <c r="A18" s="10">
        <v>12</v>
      </c>
      <c r="B18" s="10" t="s">
        <v>14</v>
      </c>
      <c r="C18" s="16" t="s">
        <v>129</v>
      </c>
      <c r="D18" s="12">
        <v>475.74</v>
      </c>
      <c r="E18" s="15" t="s">
        <v>126</v>
      </c>
      <c r="F18" s="35"/>
      <c r="G18" s="33">
        <f t="shared" si="0"/>
        <v>0</v>
      </c>
    </row>
    <row r="19" spans="1:7" ht="45" x14ac:dyDescent="0.25">
      <c r="A19" s="10">
        <v>13</v>
      </c>
      <c r="B19" s="10" t="s">
        <v>14</v>
      </c>
      <c r="C19" s="16" t="s">
        <v>130</v>
      </c>
      <c r="D19" s="12">
        <v>206.62</v>
      </c>
      <c r="E19" s="15" t="s">
        <v>126</v>
      </c>
      <c r="F19" s="35"/>
      <c r="G19" s="33">
        <f t="shared" si="0"/>
        <v>0</v>
      </c>
    </row>
    <row r="20" spans="1:7" ht="30" x14ac:dyDescent="0.25">
      <c r="A20" s="10">
        <v>14</v>
      </c>
      <c r="B20" s="10" t="s">
        <v>10</v>
      </c>
      <c r="C20" s="13" t="s">
        <v>15</v>
      </c>
      <c r="D20" s="12">
        <v>5</v>
      </c>
      <c r="E20" s="10" t="s">
        <v>7</v>
      </c>
      <c r="F20" s="35"/>
      <c r="G20" s="33">
        <f t="shared" si="0"/>
        <v>0</v>
      </c>
    </row>
    <row r="21" spans="1:7" ht="30" x14ac:dyDescent="0.25">
      <c r="A21" s="10">
        <v>15</v>
      </c>
      <c r="B21" s="10" t="s">
        <v>10</v>
      </c>
      <c r="C21" s="13" t="s">
        <v>16</v>
      </c>
      <c r="D21" s="12">
        <v>6</v>
      </c>
      <c r="E21" s="10" t="s">
        <v>7</v>
      </c>
      <c r="F21" s="35"/>
      <c r="G21" s="33">
        <f t="shared" si="0"/>
        <v>0</v>
      </c>
    </row>
    <row r="22" spans="1:7" ht="45" x14ac:dyDescent="0.25">
      <c r="A22" s="10">
        <v>16</v>
      </c>
      <c r="B22" s="10" t="s">
        <v>10</v>
      </c>
      <c r="C22" s="13" t="s">
        <v>17</v>
      </c>
      <c r="D22" s="12">
        <v>3.6</v>
      </c>
      <c r="E22" s="15" t="s">
        <v>126</v>
      </c>
      <c r="F22" s="35"/>
      <c r="G22" s="33">
        <f t="shared" si="0"/>
        <v>0</v>
      </c>
    </row>
    <row r="23" spans="1:7" ht="30" x14ac:dyDescent="0.25">
      <c r="A23" s="10">
        <v>17</v>
      </c>
      <c r="B23" s="10" t="s">
        <v>10</v>
      </c>
      <c r="C23" s="13" t="s">
        <v>18</v>
      </c>
      <c r="D23" s="12">
        <v>5.3</v>
      </c>
      <c r="E23" s="10" t="s">
        <v>11</v>
      </c>
      <c r="F23" s="35"/>
      <c r="G23" s="33">
        <f t="shared" si="0"/>
        <v>0</v>
      </c>
    </row>
    <row r="24" spans="1:7" ht="30" x14ac:dyDescent="0.25">
      <c r="A24" s="10">
        <v>18</v>
      </c>
      <c r="B24" s="10" t="s">
        <v>10</v>
      </c>
      <c r="C24" s="13" t="s">
        <v>19</v>
      </c>
      <c r="D24" s="12">
        <v>0.4</v>
      </c>
      <c r="E24" s="15" t="s">
        <v>127</v>
      </c>
      <c r="F24" s="35"/>
      <c r="G24" s="33">
        <f t="shared" si="0"/>
        <v>0</v>
      </c>
    </row>
    <row r="25" spans="1:7" ht="45" x14ac:dyDescent="0.25">
      <c r="A25" s="10">
        <v>19</v>
      </c>
      <c r="B25" s="10" t="s">
        <v>10</v>
      </c>
      <c r="C25" s="13" t="s">
        <v>20</v>
      </c>
      <c r="D25" s="12">
        <v>1</v>
      </c>
      <c r="E25" s="10" t="s">
        <v>21</v>
      </c>
      <c r="F25" s="35"/>
      <c r="G25" s="33">
        <f t="shared" si="0"/>
        <v>0</v>
      </c>
    </row>
    <row r="26" spans="1:7" x14ac:dyDescent="0.25">
      <c r="A26" s="34" t="s">
        <v>124</v>
      </c>
      <c r="B26" s="34"/>
      <c r="C26" s="34"/>
      <c r="D26" s="34"/>
      <c r="E26" s="34"/>
      <c r="F26" s="34"/>
      <c r="G26" s="17">
        <f>SUM(G7:G25)</f>
        <v>0</v>
      </c>
    </row>
    <row r="27" spans="1:7" x14ac:dyDescent="0.25">
      <c r="A27" s="8" t="s">
        <v>123</v>
      </c>
      <c r="B27" s="9" t="s">
        <v>64</v>
      </c>
      <c r="C27" s="9"/>
      <c r="D27" s="9"/>
      <c r="E27" s="9"/>
      <c r="F27" s="9"/>
      <c r="G27" s="9"/>
    </row>
    <row r="28" spans="1:7" ht="30" x14ac:dyDescent="0.25">
      <c r="A28" s="10">
        <v>20</v>
      </c>
      <c r="B28" s="15" t="s">
        <v>158</v>
      </c>
      <c r="C28" s="16" t="s">
        <v>131</v>
      </c>
      <c r="D28" s="12">
        <v>621.47</v>
      </c>
      <c r="E28" s="15" t="s">
        <v>126</v>
      </c>
      <c r="F28" s="35"/>
      <c r="G28" s="33">
        <f t="shared" ref="G28:G38" si="1">ROUND(D28*ROUND(F28,2),2)</f>
        <v>0</v>
      </c>
    </row>
    <row r="29" spans="1:7" ht="45" x14ac:dyDescent="0.25">
      <c r="A29" s="10">
        <v>21</v>
      </c>
      <c r="B29" s="10" t="s">
        <v>22</v>
      </c>
      <c r="C29" s="11" t="s">
        <v>80</v>
      </c>
      <c r="D29" s="12">
        <v>139.12</v>
      </c>
      <c r="E29" s="15" t="s">
        <v>127</v>
      </c>
      <c r="F29" s="35"/>
      <c r="G29" s="33">
        <f t="shared" si="1"/>
        <v>0</v>
      </c>
    </row>
    <row r="30" spans="1:7" ht="45" x14ac:dyDescent="0.25">
      <c r="A30" s="10">
        <v>22</v>
      </c>
      <c r="B30" s="15" t="s">
        <v>158</v>
      </c>
      <c r="C30" s="16" t="s">
        <v>132</v>
      </c>
      <c r="D30" s="12">
        <v>23.55</v>
      </c>
      <c r="E30" s="15" t="s">
        <v>127</v>
      </c>
      <c r="F30" s="35"/>
      <c r="G30" s="33">
        <f t="shared" si="1"/>
        <v>0</v>
      </c>
    </row>
    <row r="31" spans="1:7" ht="45" x14ac:dyDescent="0.25">
      <c r="A31" s="10">
        <v>23</v>
      </c>
      <c r="B31" s="10" t="s">
        <v>23</v>
      </c>
      <c r="C31" s="11" t="s">
        <v>81</v>
      </c>
      <c r="D31" s="12">
        <v>96.96</v>
      </c>
      <c r="E31" s="15" t="s">
        <v>127</v>
      </c>
      <c r="F31" s="35"/>
      <c r="G31" s="33">
        <f t="shared" si="1"/>
        <v>0</v>
      </c>
    </row>
    <row r="32" spans="1:7" ht="30" x14ac:dyDescent="0.25">
      <c r="A32" s="10">
        <v>24</v>
      </c>
      <c r="B32" s="10" t="s">
        <v>23</v>
      </c>
      <c r="C32" s="16" t="s">
        <v>133</v>
      </c>
      <c r="D32" s="12">
        <v>67.260000000000005</v>
      </c>
      <c r="E32" s="15" t="s">
        <v>127</v>
      </c>
      <c r="F32" s="35"/>
      <c r="G32" s="33">
        <f t="shared" si="1"/>
        <v>0</v>
      </c>
    </row>
    <row r="33" spans="1:7" ht="30" x14ac:dyDescent="0.25">
      <c r="A33" s="10">
        <v>25</v>
      </c>
      <c r="B33" s="15" t="s">
        <v>159</v>
      </c>
      <c r="C33" s="16" t="s">
        <v>82</v>
      </c>
      <c r="D33" s="12">
        <v>236.08</v>
      </c>
      <c r="E33" s="15" t="s">
        <v>127</v>
      </c>
      <c r="F33" s="35"/>
      <c r="G33" s="33">
        <f t="shared" si="1"/>
        <v>0</v>
      </c>
    </row>
    <row r="34" spans="1:7" ht="30" x14ac:dyDescent="0.25">
      <c r="A34" s="10">
        <v>26</v>
      </c>
      <c r="B34" s="10" t="s">
        <v>24</v>
      </c>
      <c r="C34" s="16" t="s">
        <v>134</v>
      </c>
      <c r="D34" s="12">
        <v>275.58</v>
      </c>
      <c r="E34" s="15" t="s">
        <v>127</v>
      </c>
      <c r="F34" s="35"/>
      <c r="G34" s="33">
        <f t="shared" si="1"/>
        <v>0</v>
      </c>
    </row>
    <row r="35" spans="1:7" ht="45" x14ac:dyDescent="0.25">
      <c r="A35" s="10">
        <v>27</v>
      </c>
      <c r="B35" s="10" t="s">
        <v>24</v>
      </c>
      <c r="C35" s="18" t="s">
        <v>88</v>
      </c>
      <c r="D35" s="12">
        <v>130.78</v>
      </c>
      <c r="E35" s="15" t="s">
        <v>127</v>
      </c>
      <c r="F35" s="35"/>
      <c r="G35" s="33">
        <f t="shared" si="1"/>
        <v>0</v>
      </c>
    </row>
    <row r="36" spans="1:7" ht="45" x14ac:dyDescent="0.25">
      <c r="A36" s="10">
        <v>28</v>
      </c>
      <c r="B36" s="10" t="s">
        <v>25</v>
      </c>
      <c r="C36" s="16" t="s">
        <v>135</v>
      </c>
      <c r="D36" s="12">
        <v>38.950000000000003</v>
      </c>
      <c r="E36" s="15" t="s">
        <v>126</v>
      </c>
      <c r="F36" s="35"/>
      <c r="G36" s="33">
        <f t="shared" si="1"/>
        <v>0</v>
      </c>
    </row>
    <row r="37" spans="1:7" ht="45" x14ac:dyDescent="0.25">
      <c r="A37" s="10">
        <v>29</v>
      </c>
      <c r="B37" s="15" t="s">
        <v>158</v>
      </c>
      <c r="C37" s="11" t="s">
        <v>83</v>
      </c>
      <c r="D37" s="12">
        <v>53.5</v>
      </c>
      <c r="E37" s="15" t="s">
        <v>127</v>
      </c>
      <c r="F37" s="35"/>
      <c r="G37" s="33">
        <f t="shared" si="1"/>
        <v>0</v>
      </c>
    </row>
    <row r="38" spans="1:7" ht="45" x14ac:dyDescent="0.25">
      <c r="A38" s="10">
        <v>30</v>
      </c>
      <c r="B38" s="10" t="s">
        <v>22</v>
      </c>
      <c r="C38" s="16" t="s">
        <v>136</v>
      </c>
      <c r="D38" s="12">
        <v>565.72</v>
      </c>
      <c r="E38" s="15" t="s">
        <v>127</v>
      </c>
      <c r="F38" s="35"/>
      <c r="G38" s="33">
        <f t="shared" si="1"/>
        <v>0</v>
      </c>
    </row>
    <row r="39" spans="1:7" x14ac:dyDescent="0.25">
      <c r="A39" s="34" t="s">
        <v>122</v>
      </c>
      <c r="B39" s="34"/>
      <c r="C39" s="34"/>
      <c r="D39" s="34"/>
      <c r="E39" s="34"/>
      <c r="F39" s="34"/>
      <c r="G39" s="17">
        <f>SUM(G28:G38)</f>
        <v>0</v>
      </c>
    </row>
    <row r="40" spans="1:7" x14ac:dyDescent="0.25">
      <c r="A40" s="8" t="s">
        <v>121</v>
      </c>
      <c r="B40" s="9" t="s">
        <v>65</v>
      </c>
      <c r="C40" s="9"/>
      <c r="D40" s="9"/>
      <c r="E40" s="9"/>
      <c r="F40" s="9"/>
      <c r="G40" s="9"/>
    </row>
    <row r="41" spans="1:7" ht="60" x14ac:dyDescent="0.25">
      <c r="A41" s="10">
        <v>31</v>
      </c>
      <c r="B41" s="10" t="s">
        <v>26</v>
      </c>
      <c r="C41" s="13" t="s">
        <v>27</v>
      </c>
      <c r="D41" s="12">
        <v>190.8</v>
      </c>
      <c r="E41" s="10" t="s">
        <v>11</v>
      </c>
      <c r="F41" s="35"/>
      <c r="G41" s="33">
        <f t="shared" ref="G41:G48" si="2">ROUND(D41*ROUND(F41,2),2)</f>
        <v>0</v>
      </c>
    </row>
    <row r="42" spans="1:7" ht="60" x14ac:dyDescent="0.25">
      <c r="A42" s="10">
        <v>32</v>
      </c>
      <c r="B42" s="10" t="s">
        <v>26</v>
      </c>
      <c r="C42" s="16" t="s">
        <v>137</v>
      </c>
      <c r="D42" s="12">
        <v>38.799999999999997</v>
      </c>
      <c r="E42" s="10" t="s">
        <v>11</v>
      </c>
      <c r="F42" s="35"/>
      <c r="G42" s="33">
        <f t="shared" si="2"/>
        <v>0</v>
      </c>
    </row>
    <row r="43" spans="1:7" ht="60" x14ac:dyDescent="0.25">
      <c r="A43" s="10">
        <v>33</v>
      </c>
      <c r="B43" s="10" t="s">
        <v>26</v>
      </c>
      <c r="C43" s="16" t="s">
        <v>138</v>
      </c>
      <c r="D43" s="12">
        <v>62.2</v>
      </c>
      <c r="E43" s="10" t="s">
        <v>11</v>
      </c>
      <c r="F43" s="35"/>
      <c r="G43" s="33">
        <f t="shared" si="2"/>
        <v>0</v>
      </c>
    </row>
    <row r="44" spans="1:7" ht="60" x14ac:dyDescent="0.25">
      <c r="A44" s="10">
        <v>34</v>
      </c>
      <c r="B44" s="10" t="s">
        <v>26</v>
      </c>
      <c r="C44" s="16" t="s">
        <v>139</v>
      </c>
      <c r="D44" s="12">
        <v>62</v>
      </c>
      <c r="E44" s="10" t="s">
        <v>11</v>
      </c>
      <c r="F44" s="35"/>
      <c r="G44" s="33">
        <f t="shared" si="2"/>
        <v>0</v>
      </c>
    </row>
    <row r="45" spans="1:7" ht="45" x14ac:dyDescent="0.25">
      <c r="A45" s="10">
        <v>35</v>
      </c>
      <c r="B45" s="10" t="s">
        <v>28</v>
      </c>
      <c r="C45" s="16" t="s">
        <v>140</v>
      </c>
      <c r="D45" s="12">
        <v>131.38999999999999</v>
      </c>
      <c r="E45" s="10" t="s">
        <v>11</v>
      </c>
      <c r="F45" s="35"/>
      <c r="G45" s="33">
        <f t="shared" si="2"/>
        <v>0</v>
      </c>
    </row>
    <row r="46" spans="1:7" ht="45" x14ac:dyDescent="0.25">
      <c r="A46" s="10">
        <v>36</v>
      </c>
      <c r="B46" s="10" t="s">
        <v>28</v>
      </c>
      <c r="C46" s="16" t="s">
        <v>141</v>
      </c>
      <c r="D46" s="12">
        <v>253.3</v>
      </c>
      <c r="E46" s="10" t="s">
        <v>11</v>
      </c>
      <c r="F46" s="35"/>
      <c r="G46" s="33">
        <f t="shared" si="2"/>
        <v>0</v>
      </c>
    </row>
    <row r="47" spans="1:7" ht="60" x14ac:dyDescent="0.25">
      <c r="A47" s="10">
        <v>37</v>
      </c>
      <c r="B47" s="10" t="s">
        <v>25</v>
      </c>
      <c r="C47" s="16" t="s">
        <v>142</v>
      </c>
      <c r="D47" s="12">
        <v>48.35</v>
      </c>
      <c r="E47" s="10" t="s">
        <v>11</v>
      </c>
      <c r="F47" s="35"/>
      <c r="G47" s="33">
        <f t="shared" si="2"/>
        <v>0</v>
      </c>
    </row>
    <row r="48" spans="1:7" ht="60" x14ac:dyDescent="0.25">
      <c r="A48" s="10">
        <v>38</v>
      </c>
      <c r="B48" s="10" t="s">
        <v>25</v>
      </c>
      <c r="C48" s="16" t="s">
        <v>143</v>
      </c>
      <c r="D48" s="12">
        <v>16.559999999999999</v>
      </c>
      <c r="E48" s="10" t="s">
        <v>11</v>
      </c>
      <c r="F48" s="35"/>
      <c r="G48" s="33">
        <f t="shared" si="2"/>
        <v>0</v>
      </c>
    </row>
    <row r="49" spans="1:7" x14ac:dyDescent="0.25">
      <c r="A49" s="34" t="s">
        <v>120</v>
      </c>
      <c r="B49" s="34"/>
      <c r="C49" s="34"/>
      <c r="D49" s="34"/>
      <c r="E49" s="34"/>
      <c r="F49" s="34"/>
      <c r="G49" s="17">
        <f>SUM(G41:G48)</f>
        <v>0</v>
      </c>
    </row>
    <row r="50" spans="1:7" x14ac:dyDescent="0.25">
      <c r="A50" s="8" t="s">
        <v>118</v>
      </c>
      <c r="B50" s="9" t="s">
        <v>66</v>
      </c>
      <c r="C50" s="9"/>
      <c r="D50" s="9"/>
      <c r="E50" s="9"/>
      <c r="F50" s="9"/>
      <c r="G50" s="9"/>
    </row>
    <row r="51" spans="1:7" ht="30" x14ac:dyDescent="0.25">
      <c r="A51" s="10">
        <v>39</v>
      </c>
      <c r="B51" s="10" t="s">
        <v>29</v>
      </c>
      <c r="C51" s="13" t="s">
        <v>30</v>
      </c>
      <c r="D51" s="12">
        <v>2</v>
      </c>
      <c r="E51" s="10" t="s">
        <v>7</v>
      </c>
      <c r="F51" s="35"/>
      <c r="G51" s="33">
        <f t="shared" ref="G51" si="3">ROUND(D51*ROUND(F51,2),2)</f>
        <v>0</v>
      </c>
    </row>
    <row r="52" spans="1:7" x14ac:dyDescent="0.25">
      <c r="A52" s="34" t="s">
        <v>119</v>
      </c>
      <c r="B52" s="34"/>
      <c r="C52" s="34"/>
      <c r="D52" s="34"/>
      <c r="E52" s="34"/>
      <c r="F52" s="34"/>
      <c r="G52" s="17">
        <f>SUM(G51)</f>
        <v>0</v>
      </c>
    </row>
    <row r="53" spans="1:7" x14ac:dyDescent="0.25">
      <c r="A53" s="8" t="s">
        <v>117</v>
      </c>
      <c r="B53" s="9" t="s">
        <v>67</v>
      </c>
      <c r="C53" s="9"/>
      <c r="D53" s="9"/>
      <c r="E53" s="9"/>
      <c r="F53" s="9"/>
      <c r="G53" s="9"/>
    </row>
    <row r="54" spans="1:7" ht="17.25" x14ac:dyDescent="0.25">
      <c r="A54" s="10">
        <v>40</v>
      </c>
      <c r="B54" s="10" t="s">
        <v>31</v>
      </c>
      <c r="C54" s="13" t="s">
        <v>32</v>
      </c>
      <c r="D54" s="12">
        <v>6.08</v>
      </c>
      <c r="E54" s="15" t="s">
        <v>127</v>
      </c>
      <c r="F54" s="35"/>
      <c r="G54" s="33">
        <f t="shared" ref="G54:G55" si="4">ROUND(D54*ROUND(F54,2),2)</f>
        <v>0</v>
      </c>
    </row>
    <row r="55" spans="1:7" ht="30" x14ac:dyDescent="0.25">
      <c r="A55" s="10">
        <v>41</v>
      </c>
      <c r="B55" s="10" t="s">
        <v>31</v>
      </c>
      <c r="C55" s="16" t="s">
        <v>144</v>
      </c>
      <c r="D55" s="12">
        <v>60.8</v>
      </c>
      <c r="E55" s="10" t="s">
        <v>11</v>
      </c>
      <c r="F55" s="35"/>
      <c r="G55" s="33">
        <f t="shared" si="4"/>
        <v>0</v>
      </c>
    </row>
    <row r="56" spans="1:7" x14ac:dyDescent="0.25">
      <c r="A56" s="34" t="s">
        <v>116</v>
      </c>
      <c r="B56" s="34"/>
      <c r="C56" s="34"/>
      <c r="D56" s="34"/>
      <c r="E56" s="34"/>
      <c r="F56" s="34"/>
      <c r="G56" s="17">
        <f>SUM(G54:G55)</f>
        <v>0</v>
      </c>
    </row>
    <row r="57" spans="1:7" x14ac:dyDescent="0.25">
      <c r="A57" s="8" t="s">
        <v>115</v>
      </c>
      <c r="B57" s="9" t="s">
        <v>68</v>
      </c>
      <c r="C57" s="9"/>
      <c r="D57" s="9"/>
      <c r="E57" s="9"/>
      <c r="F57" s="9"/>
      <c r="G57" s="9"/>
    </row>
    <row r="58" spans="1:7" ht="30" x14ac:dyDescent="0.25">
      <c r="A58" s="10">
        <v>42</v>
      </c>
      <c r="B58" s="10" t="s">
        <v>33</v>
      </c>
      <c r="C58" s="16" t="s">
        <v>145</v>
      </c>
      <c r="D58" s="12">
        <v>2856</v>
      </c>
      <c r="E58" s="15" t="s">
        <v>126</v>
      </c>
      <c r="F58" s="35"/>
      <c r="G58" s="33">
        <f t="shared" ref="G58:G67" si="5">ROUND(D58*ROUND(F58,2),2)</f>
        <v>0</v>
      </c>
    </row>
    <row r="59" spans="1:7" ht="30" x14ac:dyDescent="0.25">
      <c r="A59" s="10">
        <v>43</v>
      </c>
      <c r="B59" s="10" t="s">
        <v>33</v>
      </c>
      <c r="C59" s="18" t="s">
        <v>89</v>
      </c>
      <c r="D59" s="12">
        <v>3389.43</v>
      </c>
      <c r="E59" s="15" t="s">
        <v>126</v>
      </c>
      <c r="F59" s="35"/>
      <c r="G59" s="33">
        <f t="shared" si="5"/>
        <v>0</v>
      </c>
    </row>
    <row r="60" spans="1:7" ht="47.25" x14ac:dyDescent="0.25">
      <c r="A60" s="10">
        <v>44</v>
      </c>
      <c r="B60" s="10" t="s">
        <v>33</v>
      </c>
      <c r="C60" s="16" t="s">
        <v>146</v>
      </c>
      <c r="D60" s="12">
        <v>3389.43</v>
      </c>
      <c r="E60" s="15" t="s">
        <v>126</v>
      </c>
      <c r="F60" s="35"/>
      <c r="G60" s="33">
        <f t="shared" si="5"/>
        <v>0</v>
      </c>
    </row>
    <row r="61" spans="1:7" ht="30" x14ac:dyDescent="0.25">
      <c r="A61" s="10">
        <v>45</v>
      </c>
      <c r="B61" s="10" t="s">
        <v>34</v>
      </c>
      <c r="C61" s="13" t="s">
        <v>35</v>
      </c>
      <c r="D61" s="12">
        <v>3389.43</v>
      </c>
      <c r="E61" s="15" t="s">
        <v>126</v>
      </c>
      <c r="F61" s="35"/>
      <c r="G61" s="33">
        <f t="shared" si="5"/>
        <v>0</v>
      </c>
    </row>
    <row r="62" spans="1:7" ht="17.25" x14ac:dyDescent="0.25">
      <c r="A62" s="10">
        <v>46</v>
      </c>
      <c r="B62" s="10" t="s">
        <v>34</v>
      </c>
      <c r="C62" s="13" t="s">
        <v>36</v>
      </c>
      <c r="D62" s="12">
        <v>3243.07</v>
      </c>
      <c r="E62" s="15" t="s">
        <v>126</v>
      </c>
      <c r="F62" s="35"/>
      <c r="G62" s="33">
        <f t="shared" si="5"/>
        <v>0</v>
      </c>
    </row>
    <row r="63" spans="1:7" ht="45" x14ac:dyDescent="0.25">
      <c r="A63" s="10">
        <v>47</v>
      </c>
      <c r="B63" s="10" t="s">
        <v>37</v>
      </c>
      <c r="C63" s="11" t="s">
        <v>84</v>
      </c>
      <c r="D63" s="12">
        <v>3243.07</v>
      </c>
      <c r="E63" s="15" t="s">
        <v>126</v>
      </c>
      <c r="F63" s="35"/>
      <c r="G63" s="33">
        <f t="shared" si="5"/>
        <v>0</v>
      </c>
    </row>
    <row r="64" spans="1:7" ht="45" x14ac:dyDescent="0.25">
      <c r="A64" s="10">
        <v>48</v>
      </c>
      <c r="B64" s="10" t="s">
        <v>38</v>
      </c>
      <c r="C64" s="18" t="s">
        <v>90</v>
      </c>
      <c r="D64" s="12">
        <v>14.24</v>
      </c>
      <c r="E64" s="15" t="s">
        <v>126</v>
      </c>
      <c r="F64" s="35"/>
      <c r="G64" s="33">
        <f t="shared" si="5"/>
        <v>0</v>
      </c>
    </row>
    <row r="65" spans="1:7" ht="45" x14ac:dyDescent="0.25">
      <c r="A65" s="10">
        <v>49</v>
      </c>
      <c r="B65" s="15" t="s">
        <v>160</v>
      </c>
      <c r="C65" s="16" t="s">
        <v>147</v>
      </c>
      <c r="D65" s="12">
        <v>14.24</v>
      </c>
      <c r="E65" s="15" t="s">
        <v>126</v>
      </c>
      <c r="F65" s="35"/>
      <c r="G65" s="33">
        <f t="shared" si="5"/>
        <v>0</v>
      </c>
    </row>
    <row r="66" spans="1:7" ht="45" x14ac:dyDescent="0.25">
      <c r="A66" s="10">
        <v>50</v>
      </c>
      <c r="B66" s="10" t="s">
        <v>38</v>
      </c>
      <c r="C66" s="18" t="s">
        <v>91</v>
      </c>
      <c r="D66" s="12">
        <v>384.72</v>
      </c>
      <c r="E66" s="15" t="s">
        <v>126</v>
      </c>
      <c r="F66" s="35"/>
      <c r="G66" s="33">
        <f t="shared" si="5"/>
        <v>0</v>
      </c>
    </row>
    <row r="67" spans="1:7" ht="60" x14ac:dyDescent="0.25">
      <c r="A67" s="10">
        <v>51</v>
      </c>
      <c r="B67" s="15" t="s">
        <v>161</v>
      </c>
      <c r="C67" s="13" t="s">
        <v>39</v>
      </c>
      <c r="D67" s="12">
        <v>384.72</v>
      </c>
      <c r="E67" s="15" t="s">
        <v>126</v>
      </c>
      <c r="F67" s="35"/>
      <c r="G67" s="33">
        <f t="shared" si="5"/>
        <v>0</v>
      </c>
    </row>
    <row r="68" spans="1:7" x14ac:dyDescent="0.25">
      <c r="A68" s="34" t="s">
        <v>114</v>
      </c>
      <c r="B68" s="34"/>
      <c r="C68" s="34"/>
      <c r="D68" s="34"/>
      <c r="E68" s="34"/>
      <c r="F68" s="34"/>
      <c r="G68" s="17">
        <f>SUM(G58:G67)</f>
        <v>0</v>
      </c>
    </row>
    <row r="69" spans="1:7" x14ac:dyDescent="0.25">
      <c r="A69" s="8" t="s">
        <v>113</v>
      </c>
      <c r="B69" s="9" t="s">
        <v>69</v>
      </c>
      <c r="C69" s="9"/>
      <c r="D69" s="9"/>
      <c r="E69" s="9"/>
      <c r="F69" s="9"/>
      <c r="G69" s="9"/>
    </row>
    <row r="70" spans="1:7" ht="30" x14ac:dyDescent="0.25">
      <c r="A70" s="10">
        <v>52</v>
      </c>
      <c r="B70" s="10" t="s">
        <v>34</v>
      </c>
      <c r="C70" s="13" t="s">
        <v>40</v>
      </c>
      <c r="D70" s="12">
        <v>3199.16</v>
      </c>
      <c r="E70" s="15" t="s">
        <v>126</v>
      </c>
      <c r="F70" s="35"/>
      <c r="G70" s="33">
        <f t="shared" ref="G70:G77" si="6">ROUND(D70*ROUND(F70,2),2)</f>
        <v>0</v>
      </c>
    </row>
    <row r="71" spans="1:7" ht="17.25" x14ac:dyDescent="0.25">
      <c r="A71" s="10">
        <v>53</v>
      </c>
      <c r="B71" s="10" t="s">
        <v>34</v>
      </c>
      <c r="C71" s="13" t="s">
        <v>36</v>
      </c>
      <c r="D71" s="12">
        <v>3199.16</v>
      </c>
      <c r="E71" s="15" t="s">
        <v>126</v>
      </c>
      <c r="F71" s="35"/>
      <c r="G71" s="33">
        <f t="shared" si="6"/>
        <v>0</v>
      </c>
    </row>
    <row r="72" spans="1:7" ht="45" x14ac:dyDescent="0.25">
      <c r="A72" s="10">
        <v>54</v>
      </c>
      <c r="B72" s="10" t="s">
        <v>41</v>
      </c>
      <c r="C72" s="16" t="s">
        <v>148</v>
      </c>
      <c r="D72" s="12">
        <v>3199.16</v>
      </c>
      <c r="E72" s="15" t="s">
        <v>126</v>
      </c>
      <c r="F72" s="35"/>
      <c r="G72" s="33">
        <f t="shared" si="6"/>
        <v>0</v>
      </c>
    </row>
    <row r="73" spans="1:7" ht="45" x14ac:dyDescent="0.25">
      <c r="A73" s="10">
        <v>55</v>
      </c>
      <c r="B73" s="10" t="s">
        <v>42</v>
      </c>
      <c r="C73" s="16" t="s">
        <v>149</v>
      </c>
      <c r="D73" s="12">
        <v>14.24</v>
      </c>
      <c r="E73" s="15" t="s">
        <v>126</v>
      </c>
      <c r="F73" s="35"/>
      <c r="G73" s="33">
        <f t="shared" si="6"/>
        <v>0</v>
      </c>
    </row>
    <row r="74" spans="1:7" ht="45" x14ac:dyDescent="0.25">
      <c r="A74" s="10">
        <v>56</v>
      </c>
      <c r="B74" s="10" t="s">
        <v>38</v>
      </c>
      <c r="C74" s="18" t="s">
        <v>90</v>
      </c>
      <c r="D74" s="12">
        <v>291.3</v>
      </c>
      <c r="E74" s="15" t="s">
        <v>126</v>
      </c>
      <c r="F74" s="35"/>
      <c r="G74" s="33">
        <f t="shared" si="6"/>
        <v>0</v>
      </c>
    </row>
    <row r="75" spans="1:7" ht="30" x14ac:dyDescent="0.25">
      <c r="A75" s="10">
        <v>57</v>
      </c>
      <c r="B75" s="15" t="s">
        <v>160</v>
      </c>
      <c r="C75" s="16" t="s">
        <v>150</v>
      </c>
      <c r="D75" s="12">
        <v>291.3</v>
      </c>
      <c r="E75" s="15" t="s">
        <v>126</v>
      </c>
      <c r="F75" s="35"/>
      <c r="G75" s="33">
        <f t="shared" si="6"/>
        <v>0</v>
      </c>
    </row>
    <row r="76" spans="1:7" ht="60" x14ac:dyDescent="0.25">
      <c r="A76" s="10">
        <v>58</v>
      </c>
      <c r="B76" s="10" t="s">
        <v>42</v>
      </c>
      <c r="C76" s="13" t="s">
        <v>43</v>
      </c>
      <c r="D76" s="12">
        <v>384.72</v>
      </c>
      <c r="E76" s="15" t="s">
        <v>126</v>
      </c>
      <c r="F76" s="35"/>
      <c r="G76" s="33">
        <f t="shared" si="6"/>
        <v>0</v>
      </c>
    </row>
    <row r="77" spans="1:7" ht="60" x14ac:dyDescent="0.25">
      <c r="A77" s="10">
        <v>59</v>
      </c>
      <c r="B77" s="10" t="s">
        <v>42</v>
      </c>
      <c r="C77" s="16" t="s">
        <v>151</v>
      </c>
      <c r="D77" s="12">
        <v>131.34</v>
      </c>
      <c r="E77" s="15" t="s">
        <v>126</v>
      </c>
      <c r="F77" s="35"/>
      <c r="G77" s="33">
        <f t="shared" si="6"/>
        <v>0</v>
      </c>
    </row>
    <row r="78" spans="1:7" x14ac:dyDescent="0.25">
      <c r="A78" s="34" t="s">
        <v>112</v>
      </c>
      <c r="B78" s="34"/>
      <c r="C78" s="34"/>
      <c r="D78" s="34"/>
      <c r="E78" s="34"/>
      <c r="F78" s="34"/>
      <c r="G78" s="17">
        <f>SUM(G70:G77)</f>
        <v>0</v>
      </c>
    </row>
    <row r="79" spans="1:7" x14ac:dyDescent="0.25">
      <c r="A79" s="8" t="s">
        <v>111</v>
      </c>
      <c r="B79" s="9" t="s">
        <v>70</v>
      </c>
      <c r="C79" s="9"/>
      <c r="D79" s="9"/>
      <c r="E79" s="9"/>
      <c r="F79" s="9"/>
      <c r="G79" s="9"/>
    </row>
    <row r="80" spans="1:7" ht="45" x14ac:dyDescent="0.25">
      <c r="A80" s="10">
        <v>60</v>
      </c>
      <c r="B80" s="10" t="s">
        <v>38</v>
      </c>
      <c r="C80" s="18" t="s">
        <v>92</v>
      </c>
      <c r="D80" s="12">
        <v>274.75</v>
      </c>
      <c r="E80" s="15" t="s">
        <v>126</v>
      </c>
      <c r="F80" s="35"/>
      <c r="G80" s="33">
        <f t="shared" ref="G80:G86" si="7">ROUND(D80*ROUND(F80,2),2)</f>
        <v>0</v>
      </c>
    </row>
    <row r="81" spans="1:7" ht="30" x14ac:dyDescent="0.25">
      <c r="A81" s="10">
        <v>61</v>
      </c>
      <c r="B81" s="10" t="s">
        <v>23</v>
      </c>
      <c r="C81" s="13" t="s">
        <v>44</v>
      </c>
      <c r="D81" s="12">
        <v>288.49</v>
      </c>
      <c r="E81" s="15" t="s">
        <v>126</v>
      </c>
      <c r="F81" s="35"/>
      <c r="G81" s="33">
        <f t="shared" si="7"/>
        <v>0</v>
      </c>
    </row>
    <row r="82" spans="1:7" ht="60" x14ac:dyDescent="0.25">
      <c r="A82" s="10">
        <v>62</v>
      </c>
      <c r="B82" s="10" t="s">
        <v>23</v>
      </c>
      <c r="C82" s="16" t="s">
        <v>152</v>
      </c>
      <c r="D82" s="12">
        <v>274.75</v>
      </c>
      <c r="E82" s="15" t="s">
        <v>126</v>
      </c>
      <c r="F82" s="35"/>
      <c r="G82" s="33">
        <f t="shared" si="7"/>
        <v>0</v>
      </c>
    </row>
    <row r="83" spans="1:7" ht="30" x14ac:dyDescent="0.25">
      <c r="A83" s="10">
        <v>63</v>
      </c>
      <c r="B83" s="10" t="s">
        <v>45</v>
      </c>
      <c r="C83" s="13" t="s">
        <v>46</v>
      </c>
      <c r="D83" s="12">
        <v>125</v>
      </c>
      <c r="E83" s="15" t="s">
        <v>126</v>
      </c>
      <c r="F83" s="35"/>
      <c r="G83" s="33">
        <f t="shared" si="7"/>
        <v>0</v>
      </c>
    </row>
    <row r="84" spans="1:7" ht="45" x14ac:dyDescent="0.25">
      <c r="A84" s="10">
        <v>64</v>
      </c>
      <c r="B84" s="10" t="s">
        <v>45</v>
      </c>
      <c r="C84" s="13" t="s">
        <v>47</v>
      </c>
      <c r="D84" s="12">
        <v>6.75</v>
      </c>
      <c r="E84" s="15" t="s">
        <v>126</v>
      </c>
      <c r="F84" s="35"/>
      <c r="G84" s="33">
        <f t="shared" si="7"/>
        <v>0</v>
      </c>
    </row>
    <row r="85" spans="1:7" ht="45" x14ac:dyDescent="0.25">
      <c r="A85" s="10">
        <v>65</v>
      </c>
      <c r="B85" s="10" t="s">
        <v>45</v>
      </c>
      <c r="C85" s="13" t="s">
        <v>48</v>
      </c>
      <c r="D85" s="12">
        <v>5.25</v>
      </c>
      <c r="E85" s="15" t="s">
        <v>126</v>
      </c>
      <c r="F85" s="35"/>
      <c r="G85" s="33">
        <f t="shared" si="7"/>
        <v>0</v>
      </c>
    </row>
    <row r="86" spans="1:7" ht="30" x14ac:dyDescent="0.25">
      <c r="A86" s="10">
        <v>66</v>
      </c>
      <c r="B86" s="10" t="s">
        <v>45</v>
      </c>
      <c r="C86" s="13" t="s">
        <v>49</v>
      </c>
      <c r="D86" s="12">
        <v>1.5</v>
      </c>
      <c r="E86" s="15" t="s">
        <v>126</v>
      </c>
      <c r="F86" s="35"/>
      <c r="G86" s="33">
        <f t="shared" si="7"/>
        <v>0</v>
      </c>
    </row>
    <row r="87" spans="1:7" x14ac:dyDescent="0.25">
      <c r="A87" s="34" t="s">
        <v>110</v>
      </c>
      <c r="B87" s="34"/>
      <c r="C87" s="34"/>
      <c r="D87" s="34"/>
      <c r="E87" s="34"/>
      <c r="F87" s="34"/>
      <c r="G87" s="17">
        <f>SUM(G80:G86)</f>
        <v>0</v>
      </c>
    </row>
    <row r="88" spans="1:7" x14ac:dyDescent="0.25">
      <c r="A88" s="8" t="s">
        <v>109</v>
      </c>
      <c r="B88" s="9" t="s">
        <v>71</v>
      </c>
      <c r="C88" s="9"/>
      <c r="D88" s="9"/>
      <c r="E88" s="9"/>
      <c r="F88" s="9"/>
      <c r="G88" s="9"/>
    </row>
    <row r="89" spans="1:7" ht="45" x14ac:dyDescent="0.25">
      <c r="A89" s="10">
        <v>67</v>
      </c>
      <c r="B89" s="10" t="s">
        <v>50</v>
      </c>
      <c r="C89" s="16" t="s">
        <v>153</v>
      </c>
      <c r="D89" s="12">
        <v>86.58</v>
      </c>
      <c r="E89" s="15" t="s">
        <v>126</v>
      </c>
      <c r="F89" s="35"/>
      <c r="G89" s="33">
        <f t="shared" ref="G89:G92" si="8">ROUND(D89*ROUND(F89,2),2)</f>
        <v>0</v>
      </c>
    </row>
    <row r="90" spans="1:7" ht="45" x14ac:dyDescent="0.25">
      <c r="A90" s="10">
        <v>68</v>
      </c>
      <c r="B90" s="10" t="s">
        <v>50</v>
      </c>
      <c r="C90" s="16" t="s">
        <v>154</v>
      </c>
      <c r="D90" s="12">
        <v>12.33</v>
      </c>
      <c r="E90" s="15" t="s">
        <v>126</v>
      </c>
      <c r="F90" s="35"/>
      <c r="G90" s="33">
        <f t="shared" si="8"/>
        <v>0</v>
      </c>
    </row>
    <row r="91" spans="1:7" ht="45" x14ac:dyDescent="0.25">
      <c r="A91" s="10">
        <v>69</v>
      </c>
      <c r="B91" s="10" t="s">
        <v>50</v>
      </c>
      <c r="C91" s="16" t="s">
        <v>155</v>
      </c>
      <c r="D91" s="12">
        <v>15.26</v>
      </c>
      <c r="E91" s="15" t="s">
        <v>126</v>
      </c>
      <c r="F91" s="35"/>
      <c r="G91" s="33">
        <f t="shared" si="8"/>
        <v>0</v>
      </c>
    </row>
    <row r="92" spans="1:7" ht="30" x14ac:dyDescent="0.25">
      <c r="A92" s="10">
        <v>70</v>
      </c>
      <c r="B92" s="10" t="s">
        <v>50</v>
      </c>
      <c r="C92" s="16" t="s">
        <v>156</v>
      </c>
      <c r="D92" s="12">
        <v>63.92</v>
      </c>
      <c r="E92" s="15" t="s">
        <v>126</v>
      </c>
      <c r="F92" s="35"/>
      <c r="G92" s="33">
        <f t="shared" si="8"/>
        <v>0</v>
      </c>
    </row>
    <row r="93" spans="1:7" x14ac:dyDescent="0.25">
      <c r="A93" s="34" t="s">
        <v>108</v>
      </c>
      <c r="B93" s="34"/>
      <c r="C93" s="34"/>
      <c r="D93" s="34"/>
      <c r="E93" s="34"/>
      <c r="F93" s="34"/>
      <c r="G93" s="17">
        <f>SUM(G89:G92)</f>
        <v>0</v>
      </c>
    </row>
    <row r="94" spans="1:7" x14ac:dyDescent="0.25">
      <c r="A94" s="8" t="s">
        <v>107</v>
      </c>
      <c r="B94" s="9" t="s">
        <v>72</v>
      </c>
      <c r="C94" s="9"/>
      <c r="D94" s="9"/>
      <c r="E94" s="9"/>
      <c r="F94" s="9"/>
      <c r="G94" s="9"/>
    </row>
    <row r="95" spans="1:7" ht="30" x14ac:dyDescent="0.25">
      <c r="A95" s="10">
        <v>71</v>
      </c>
      <c r="B95" s="10" t="s">
        <v>51</v>
      </c>
      <c r="C95" s="13" t="s">
        <v>52</v>
      </c>
      <c r="D95" s="12">
        <v>10</v>
      </c>
      <c r="E95" s="10" t="s">
        <v>7</v>
      </c>
      <c r="F95" s="35"/>
      <c r="G95" s="33">
        <f t="shared" ref="G95:G97" si="9">ROUND(D95*ROUND(F95,2),2)</f>
        <v>0</v>
      </c>
    </row>
    <row r="96" spans="1:7" ht="47.25" x14ac:dyDescent="0.25">
      <c r="A96" s="10">
        <v>72</v>
      </c>
      <c r="B96" s="10" t="s">
        <v>51</v>
      </c>
      <c r="C96" s="16" t="s">
        <v>157</v>
      </c>
      <c r="D96" s="12">
        <v>11</v>
      </c>
      <c r="E96" s="10" t="s">
        <v>7</v>
      </c>
      <c r="F96" s="35"/>
      <c r="G96" s="33">
        <f t="shared" si="9"/>
        <v>0</v>
      </c>
    </row>
    <row r="97" spans="1:7" x14ac:dyDescent="0.25">
      <c r="A97" s="10">
        <v>73</v>
      </c>
      <c r="B97" s="10" t="s">
        <v>51</v>
      </c>
      <c r="C97" s="13" t="s">
        <v>53</v>
      </c>
      <c r="D97" s="12">
        <v>10</v>
      </c>
      <c r="E97" s="10" t="s">
        <v>11</v>
      </c>
      <c r="F97" s="35"/>
      <c r="G97" s="33">
        <f t="shared" si="9"/>
        <v>0</v>
      </c>
    </row>
    <row r="98" spans="1:7" x14ac:dyDescent="0.25">
      <c r="A98" s="34" t="s">
        <v>106</v>
      </c>
      <c r="B98" s="34"/>
      <c r="C98" s="34"/>
      <c r="D98" s="34"/>
      <c r="E98" s="34"/>
      <c r="F98" s="34"/>
      <c r="G98" s="17">
        <f>SUM(G95:G97)</f>
        <v>0</v>
      </c>
    </row>
    <row r="99" spans="1:7" x14ac:dyDescent="0.25">
      <c r="A99" s="8" t="s">
        <v>102</v>
      </c>
      <c r="B99" s="9" t="s">
        <v>73</v>
      </c>
      <c r="C99" s="9"/>
      <c r="D99" s="9"/>
      <c r="E99" s="9"/>
      <c r="F99" s="9"/>
      <c r="G99" s="9"/>
    </row>
    <row r="100" spans="1:7" ht="30" x14ac:dyDescent="0.25">
      <c r="A100" s="10">
        <v>74</v>
      </c>
      <c r="B100" s="10" t="s">
        <v>54</v>
      </c>
      <c r="C100" s="13" t="s">
        <v>55</v>
      </c>
      <c r="D100" s="12">
        <v>303.38</v>
      </c>
      <c r="E100" s="15" t="s">
        <v>126</v>
      </c>
      <c r="F100" s="35"/>
      <c r="G100" s="33">
        <f t="shared" ref="G100:G108" si="10">ROUND(D100*ROUND(F100,2),2)</f>
        <v>0</v>
      </c>
    </row>
    <row r="101" spans="1:7" ht="45" x14ac:dyDescent="0.25">
      <c r="A101" s="10">
        <v>75</v>
      </c>
      <c r="B101" s="10" t="s">
        <v>54</v>
      </c>
      <c r="C101" s="18" t="s">
        <v>93</v>
      </c>
      <c r="D101" s="12">
        <v>49.5</v>
      </c>
      <c r="E101" s="15" t="s">
        <v>127</v>
      </c>
      <c r="F101" s="35"/>
      <c r="G101" s="33">
        <f t="shared" si="10"/>
        <v>0</v>
      </c>
    </row>
    <row r="102" spans="1:7" ht="17.25" x14ac:dyDescent="0.25">
      <c r="A102" s="10">
        <v>77</v>
      </c>
      <c r="B102" s="10" t="s">
        <v>56</v>
      </c>
      <c r="C102" s="18" t="s">
        <v>94</v>
      </c>
      <c r="D102" s="12">
        <v>1300.3800000000001</v>
      </c>
      <c r="E102" s="15" t="s">
        <v>126</v>
      </c>
      <c r="F102" s="35"/>
      <c r="G102" s="33">
        <f t="shared" si="10"/>
        <v>0</v>
      </c>
    </row>
    <row r="103" spans="1:7" ht="30" x14ac:dyDescent="0.25">
      <c r="A103" s="10">
        <v>78</v>
      </c>
      <c r="B103" s="10" t="s">
        <v>56</v>
      </c>
      <c r="C103" s="13" t="s">
        <v>57</v>
      </c>
      <c r="D103" s="12">
        <v>1300.3800000000001</v>
      </c>
      <c r="E103" s="15" t="s">
        <v>126</v>
      </c>
      <c r="F103" s="35"/>
      <c r="G103" s="33">
        <f t="shared" si="10"/>
        <v>0</v>
      </c>
    </row>
    <row r="104" spans="1:7" ht="30" x14ac:dyDescent="0.25">
      <c r="A104" s="10">
        <v>79</v>
      </c>
      <c r="B104" s="10" t="s">
        <v>58</v>
      </c>
      <c r="C104" s="13" t="s">
        <v>59</v>
      </c>
      <c r="D104" s="12">
        <v>901.77</v>
      </c>
      <c r="E104" s="15" t="s">
        <v>126</v>
      </c>
      <c r="F104" s="35"/>
      <c r="G104" s="33">
        <f t="shared" si="10"/>
        <v>0</v>
      </c>
    </row>
    <row r="105" spans="1:7" ht="30" x14ac:dyDescent="0.25">
      <c r="A105" s="10">
        <v>80</v>
      </c>
      <c r="B105" s="10" t="s">
        <v>58</v>
      </c>
      <c r="C105" s="13" t="s">
        <v>57</v>
      </c>
      <c r="D105" s="12">
        <v>901.77</v>
      </c>
      <c r="E105" s="15" t="s">
        <v>126</v>
      </c>
      <c r="F105" s="35"/>
      <c r="G105" s="33">
        <f t="shared" si="10"/>
        <v>0</v>
      </c>
    </row>
    <row r="106" spans="1:7" ht="45" x14ac:dyDescent="0.25">
      <c r="A106" s="10">
        <v>81</v>
      </c>
      <c r="B106" s="10" t="s">
        <v>58</v>
      </c>
      <c r="C106" s="13" t="s">
        <v>60</v>
      </c>
      <c r="D106" s="12">
        <v>33.85</v>
      </c>
      <c r="E106" s="15" t="s">
        <v>126</v>
      </c>
      <c r="F106" s="35"/>
      <c r="G106" s="33">
        <f t="shared" si="10"/>
        <v>0</v>
      </c>
    </row>
    <row r="107" spans="1:7" ht="45" x14ac:dyDescent="0.25">
      <c r="A107" s="10">
        <v>82</v>
      </c>
      <c r="B107" s="10" t="s">
        <v>61</v>
      </c>
      <c r="C107" s="13" t="s">
        <v>62</v>
      </c>
      <c r="D107" s="12">
        <v>5.7</v>
      </c>
      <c r="E107" s="10" t="s">
        <v>11</v>
      </c>
      <c r="F107" s="35"/>
      <c r="G107" s="33">
        <f t="shared" si="10"/>
        <v>0</v>
      </c>
    </row>
    <row r="108" spans="1:7" ht="30" x14ac:dyDescent="0.25">
      <c r="A108" s="10">
        <v>83</v>
      </c>
      <c r="B108" s="10" t="s">
        <v>45</v>
      </c>
      <c r="C108" s="13" t="s">
        <v>63</v>
      </c>
      <c r="D108" s="12">
        <v>5.7</v>
      </c>
      <c r="E108" s="10" t="s">
        <v>11</v>
      </c>
      <c r="F108" s="35"/>
      <c r="G108" s="33">
        <f t="shared" si="10"/>
        <v>0</v>
      </c>
    </row>
    <row r="109" spans="1:7" x14ac:dyDescent="0.25">
      <c r="A109" s="34" t="s">
        <v>101</v>
      </c>
      <c r="B109" s="34"/>
      <c r="C109" s="34"/>
      <c r="D109" s="34"/>
      <c r="E109" s="34"/>
      <c r="F109" s="34"/>
      <c r="G109" s="17">
        <f>SUM(G100:G108)</f>
        <v>0</v>
      </c>
    </row>
    <row r="110" spans="1:7" x14ac:dyDescent="0.25">
      <c r="A110" s="24" t="s">
        <v>100</v>
      </c>
      <c r="B110" s="24"/>
      <c r="C110" s="24"/>
      <c r="D110" s="24"/>
      <c r="E110" s="24"/>
      <c r="F110" s="24"/>
      <c r="G110" s="22">
        <f>G26+G39+G49+G52+G56+G68+G78+G87+G93+G98+G109</f>
        <v>0</v>
      </c>
    </row>
    <row r="111" spans="1:7" ht="15.75" thickBot="1" x14ac:dyDescent="0.3">
      <c r="A111" s="19" t="s">
        <v>74</v>
      </c>
      <c r="B111" s="20"/>
      <c r="C111" s="20"/>
      <c r="D111" s="20"/>
      <c r="E111" s="20"/>
      <c r="F111" s="21"/>
      <c r="G111" s="23">
        <f>ROUND(G110*0.23,2)</f>
        <v>0</v>
      </c>
    </row>
    <row r="112" spans="1:7" ht="15.75" thickBot="1" x14ac:dyDescent="0.3">
      <c r="A112" s="24" t="s">
        <v>99</v>
      </c>
      <c r="B112" s="24"/>
      <c r="C112" s="24"/>
      <c r="D112" s="24"/>
      <c r="E112" s="24"/>
      <c r="F112" s="19"/>
      <c r="G112" s="25">
        <f>G110+G111</f>
        <v>0</v>
      </c>
    </row>
    <row r="118" spans="4:7" x14ac:dyDescent="0.25">
      <c r="D118" s="27" t="s">
        <v>97</v>
      </c>
      <c r="E118" s="27"/>
      <c r="F118" s="27"/>
      <c r="G118" s="27"/>
    </row>
    <row r="119" spans="4:7" x14ac:dyDescent="0.25">
      <c r="D119" s="28" t="s">
        <v>98</v>
      </c>
      <c r="E119" s="28"/>
      <c r="F119" s="28"/>
      <c r="G119" s="28"/>
    </row>
  </sheetData>
  <sheetProtection algorithmName="SHA-512" hashValue="rZ+incR4TJi+ApV0LWqzgl5D+2jHHG/vH3kx4Yj2RgtCDDLyNqtbZI6CG5xrVYn35/iNC0L5aj5HeQzIgJi+YQ==" saltValue="TqLwEdaQzqt6vEziMu9s5A==" spinCount="100000" sheet="1" objects="1" scenarios="1"/>
  <mergeCells count="30">
    <mergeCell ref="A1:G1"/>
    <mergeCell ref="D118:G118"/>
    <mergeCell ref="D119:G119"/>
    <mergeCell ref="B6:G6"/>
    <mergeCell ref="B27:G27"/>
    <mergeCell ref="B40:G40"/>
    <mergeCell ref="B50:G50"/>
    <mergeCell ref="A110:F110"/>
    <mergeCell ref="B53:G53"/>
    <mergeCell ref="A98:F98"/>
    <mergeCell ref="A109:F109"/>
    <mergeCell ref="B57:G57"/>
    <mergeCell ref="B69:G69"/>
    <mergeCell ref="B79:G79"/>
    <mergeCell ref="A111:F111"/>
    <mergeCell ref="A112:F112"/>
    <mergeCell ref="A2:G2"/>
    <mergeCell ref="A3:G3"/>
    <mergeCell ref="A26:F26"/>
    <mergeCell ref="A39:F39"/>
    <mergeCell ref="A49:F49"/>
    <mergeCell ref="A52:F52"/>
    <mergeCell ref="A56:F56"/>
    <mergeCell ref="A68:F68"/>
    <mergeCell ref="A78:F78"/>
    <mergeCell ref="A87:F87"/>
    <mergeCell ref="B88:G88"/>
    <mergeCell ref="B94:G94"/>
    <mergeCell ref="B99:G99"/>
    <mergeCell ref="A93:F93"/>
  </mergeCells>
  <printOptions horizontalCentered="1"/>
  <pageMargins left="0.59055118110236227" right="0.59055118110236227" top="0.59055118110236227" bottom="0.59055118110236227" header="0.31496062992125984" footer="0.31496062992125984"/>
  <pageSetup paperSize="9" scale="83" orientation="portrait" r:id="rId1"/>
  <headerFooter scaleWithDoc="0">
    <oddHeader>&amp;RFormularz nr 2</oddHeader>
  </headerFooter>
  <rowBreaks count="1" manualBreakCount="1">
    <brk id="26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Kosztorys</vt:lpstr>
      <vt:lpstr>Kosztorys!Obszar_wydruku</vt:lpstr>
      <vt:lpstr>Kosztorys!Tytuły_wydruku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Robert Bębenek</cp:lastModifiedBy>
  <cp:lastPrinted>2021-03-31T08:58:12Z</cp:lastPrinted>
  <dcterms:created xsi:type="dcterms:W3CDTF">2015-06-05T18:19:34Z</dcterms:created>
  <dcterms:modified xsi:type="dcterms:W3CDTF">2021-03-31T09:08:33Z</dcterms:modified>
</cp:coreProperties>
</file>