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7 Przebudowa drogi powiatowej Zakrzew - Wolanów - Augustów  (II Etap)\Pytania\Pytania i odpowiedzi oraz zmiana treści SIWZ\"/>
    </mc:Choice>
  </mc:AlternateContent>
  <xr:revisionPtr revIDLastSave="0" documentId="13_ncr:1_{BD0E45EB-92ED-4FCE-A4F4-7DDE5EC2380E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osztorys ofertowy" sheetId="1" r:id="rId1"/>
    <sheet name="Kosztorys ofertowy  " sheetId="4" r:id="rId2"/>
  </sheets>
  <definedNames>
    <definedName name="_xlnm.Print_Area" localSheetId="1">'Kosztorys ofertowy  '!$A$1:$G$272</definedName>
    <definedName name="_xlnm.Print_Titles" localSheetId="1">'Kosztorys ofertowy  '!$4:$5</definedName>
  </definedNames>
  <calcPr calcId="191029"/>
</workbook>
</file>

<file path=xl/calcChain.xml><?xml version="1.0" encoding="utf-8"?>
<calcChain xmlns="http://schemas.openxmlformats.org/spreadsheetml/2006/main">
  <c r="G260" i="4" l="1"/>
  <c r="G256" i="4"/>
  <c r="G253" i="4"/>
  <c r="G252" i="4"/>
  <c r="G251" i="4"/>
  <c r="G250" i="4"/>
  <c r="G248" i="4"/>
  <c r="G245" i="4"/>
  <c r="G242" i="4"/>
  <c r="G240" i="4"/>
  <c r="G239" i="4"/>
  <c r="G236" i="4"/>
  <c r="G234" i="4"/>
  <c r="G232" i="4"/>
  <c r="G230" i="4"/>
  <c r="G228" i="4"/>
  <c r="G225" i="4"/>
  <c r="G224" i="4"/>
  <c r="G222" i="4"/>
  <c r="G219" i="4"/>
  <c r="G218" i="4"/>
  <c r="G217" i="4"/>
  <c r="G215" i="4"/>
  <c r="G214" i="4"/>
  <c r="G212" i="4"/>
  <c r="G211" i="4"/>
  <c r="G209" i="4"/>
  <c r="G206" i="4"/>
  <c r="G203" i="4"/>
  <c r="G201" i="4"/>
  <c r="G200" i="4"/>
  <c r="G198" i="4"/>
  <c r="G196" i="4"/>
  <c r="G195" i="4"/>
  <c r="G192" i="4"/>
  <c r="G191" i="4"/>
  <c r="G189" i="4"/>
  <c r="G188" i="4"/>
  <c r="G187" i="4"/>
  <c r="G186" i="4"/>
  <c r="G185" i="4"/>
  <c r="G183" i="4"/>
  <c r="G180" i="4"/>
  <c r="G178" i="4"/>
  <c r="G175" i="4"/>
  <c r="G173" i="4"/>
  <c r="G172" i="4"/>
  <c r="G171" i="4"/>
  <c r="G168" i="4"/>
  <c r="G166" i="4"/>
  <c r="G165" i="4"/>
  <c r="G163" i="4"/>
  <c r="G161" i="4"/>
  <c r="G159" i="4"/>
  <c r="G157" i="4"/>
  <c r="G154" i="4"/>
  <c r="G153" i="4"/>
  <c r="G151" i="4"/>
  <c r="G148" i="4"/>
  <c r="G147" i="4"/>
  <c r="G146" i="4"/>
  <c r="G145" i="4"/>
  <c r="G144" i="4"/>
  <c r="G142" i="4"/>
  <c r="G140" i="4"/>
  <c r="G138" i="4"/>
  <c r="G261" i="4" s="1"/>
  <c r="G131" i="4"/>
  <c r="G129" i="4"/>
  <c r="G128" i="4"/>
  <c r="G127" i="4"/>
  <c r="G126" i="4"/>
  <c r="G124" i="4"/>
  <c r="G121" i="4"/>
  <c r="G118" i="4"/>
  <c r="G116" i="4"/>
  <c r="G115" i="4"/>
  <c r="G113" i="4"/>
  <c r="G111" i="4"/>
  <c r="G110" i="4"/>
  <c r="G107" i="4"/>
  <c r="G105" i="4"/>
  <c r="G103" i="4"/>
  <c r="G102" i="4"/>
  <c r="G101" i="4"/>
  <c r="G100" i="4"/>
  <c r="G99" i="4"/>
  <c r="G98" i="4"/>
  <c r="G97" i="4"/>
  <c r="G96" i="4"/>
  <c r="G95" i="4"/>
  <c r="G94" i="4"/>
  <c r="G92" i="4"/>
  <c r="G89" i="4"/>
  <c r="G87" i="4"/>
  <c r="G86" i="4"/>
  <c r="G85" i="4"/>
  <c r="G84" i="4"/>
  <c r="G83" i="4"/>
  <c r="G82" i="4"/>
  <c r="G80" i="4"/>
  <c r="G79" i="4"/>
  <c r="G78" i="4"/>
  <c r="G75" i="4"/>
  <c r="G73" i="4"/>
  <c r="G72" i="4"/>
  <c r="G71" i="4"/>
  <c r="G68" i="4"/>
  <c r="G66" i="4"/>
  <c r="G65" i="4"/>
  <c r="G63" i="4"/>
  <c r="G61" i="4"/>
  <c r="G59" i="4"/>
  <c r="G57" i="4"/>
  <c r="G54" i="4"/>
  <c r="G53" i="4"/>
  <c r="G52" i="4"/>
  <c r="G49" i="4"/>
  <c r="G48" i="4"/>
  <c r="G46" i="4"/>
  <c r="G45" i="4"/>
  <c r="G42" i="4"/>
  <c r="G41" i="4"/>
  <c r="G40" i="4"/>
  <c r="G39" i="4"/>
  <c r="G38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20" i="4"/>
  <c r="G18" i="4"/>
  <c r="G16" i="4"/>
  <c r="G15" i="4"/>
  <c r="G13" i="4"/>
  <c r="G12" i="4"/>
  <c r="G11" i="4"/>
  <c r="G9" i="4"/>
  <c r="G132" i="4" l="1"/>
  <c r="G133" i="4" s="1"/>
  <c r="G134" i="4" s="1"/>
  <c r="G262" i="4"/>
  <c r="G263" i="4" s="1"/>
  <c r="A11" i="4"/>
  <c r="A12" i="4" s="1"/>
  <c r="A13" i="4" s="1"/>
  <c r="A15" i="4" s="1"/>
  <c r="A16" i="4" s="1"/>
  <c r="A18" i="4" s="1"/>
  <c r="A20" i="4" s="1"/>
  <c r="A21" i="4" s="1"/>
  <c r="G264" i="4" l="1"/>
  <c r="G265" i="4" s="1"/>
  <c r="G266" i="4" s="1"/>
  <c r="A22" i="4"/>
  <c r="A23" i="4" s="1"/>
  <c r="A24" i="4" s="1"/>
  <c r="A25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5" i="4" s="1"/>
  <c r="A46" i="4" s="1"/>
  <c r="A48" i="4" s="1"/>
  <c r="A49" i="4" s="1"/>
  <c r="A52" i="4" s="1"/>
  <c r="A53" i="4" s="1"/>
  <c r="A54" i="4" s="1"/>
  <c r="A57" i="4" s="1"/>
  <c r="A59" i="4" s="1"/>
  <c r="A61" i="4" s="1"/>
  <c r="A63" i="4" s="1"/>
  <c r="A65" i="4" s="1"/>
  <c r="A66" i="4" s="1"/>
  <c r="A68" i="4" s="1"/>
  <c r="A71" i="4" s="1"/>
  <c r="A72" i="4" s="1"/>
  <c r="A73" i="4" s="1"/>
  <c r="A75" i="4" s="1"/>
  <c r="A78" i="4" s="1"/>
  <c r="A79" i="4" s="1"/>
  <c r="A80" i="4" s="1"/>
  <c r="A82" i="4" s="1"/>
  <c r="A83" i="4" s="1"/>
  <c r="A84" i="4" s="1"/>
  <c r="A85" i="4" s="1"/>
  <c r="A86" i="4" s="1"/>
  <c r="A87" i="4" s="1"/>
  <c r="A89" i="4" s="1"/>
  <c r="A92" i="4" s="1"/>
  <c r="A94" i="4" s="1"/>
  <c r="A95" i="4" s="1"/>
  <c r="A96" i="4" l="1"/>
  <c r="A97" i="4" s="1"/>
  <c r="A98" i="4" s="1"/>
  <c r="A99" i="4" s="1"/>
  <c r="A100" i="4" s="1"/>
  <c r="A101" i="4" s="1"/>
  <c r="A102" i="4" s="1"/>
  <c r="A105" i="4" s="1"/>
  <c r="A107" i="4" s="1"/>
  <c r="K117" i="1"/>
  <c r="O117" i="1" s="1"/>
  <c r="M117" i="1"/>
  <c r="A110" i="4" l="1"/>
  <c r="A111" i="4" s="1"/>
  <c r="A113" i="4" s="1"/>
  <c r="A115" i="4" s="1"/>
  <c r="A116" i="4" s="1"/>
  <c r="A118" i="4" s="1"/>
  <c r="A121" i="4" s="1"/>
  <c r="A124" i="4" s="1"/>
  <c r="A126" i="4" s="1"/>
  <c r="A127" i="4" s="1"/>
  <c r="A128" i="4" s="1"/>
  <c r="A129" i="4" s="1"/>
  <c r="A131" i="4" s="1"/>
  <c r="A138" i="4" s="1"/>
  <c r="A140" i="4" s="1"/>
  <c r="A142" i="4" s="1"/>
  <c r="A144" i="4" s="1"/>
  <c r="A145" i="4" s="1"/>
  <c r="A146" i="4" s="1"/>
  <c r="A147" i="4" s="1"/>
  <c r="A148" i="4" s="1"/>
  <c r="A151" i="4" s="1"/>
  <c r="A153" i="4" s="1"/>
  <c r="A154" i="4" s="1"/>
  <c r="A157" i="4" s="1"/>
  <c r="A159" i="4" s="1"/>
  <c r="A161" i="4" s="1"/>
  <c r="A163" i="4" s="1"/>
  <c r="A165" i="4" s="1"/>
  <c r="A166" i="4" s="1"/>
  <c r="A168" i="4" s="1"/>
  <c r="A171" i="4" s="1"/>
  <c r="A172" i="4" s="1"/>
  <c r="A173" i="4" s="1"/>
  <c r="A175" i="4" s="1"/>
  <c r="A178" i="4" s="1"/>
  <c r="A180" i="4" s="1"/>
  <c r="A183" i="4" s="1"/>
  <c r="A185" i="4" s="1"/>
  <c r="A186" i="4" s="1"/>
  <c r="A187" i="4" s="1"/>
  <c r="A188" i="4" s="1"/>
  <c r="A189" i="4" s="1"/>
  <c r="A191" i="4" s="1"/>
  <c r="A192" i="4" s="1"/>
  <c r="A195" i="4" s="1"/>
  <c r="A196" i="4" s="1"/>
  <c r="A198" i="4" s="1"/>
  <c r="A200" i="4" s="1"/>
  <c r="A201" i="4" s="1"/>
  <c r="A203" i="4" s="1"/>
  <c r="A206" i="4" s="1"/>
  <c r="A209" i="4" s="1"/>
  <c r="A211" i="4" s="1"/>
  <c r="A212" i="4" s="1"/>
  <c r="A214" i="4" s="1"/>
  <c r="A215" i="4" s="1"/>
  <c r="A217" i="4" s="1"/>
  <c r="A218" i="4" s="1"/>
  <c r="A219" i="4" s="1"/>
  <c r="A222" i="4" s="1"/>
  <c r="A224" i="4" s="1"/>
  <c r="A225" i="4" s="1"/>
  <c r="A228" i="4" s="1"/>
  <c r="A230" i="4" s="1"/>
  <c r="A232" i="4" s="1"/>
  <c r="A234" i="4" s="1"/>
  <c r="A236" i="4" s="1"/>
  <c r="A239" i="4" s="1"/>
  <c r="A240" i="4" s="1"/>
  <c r="A242" i="4" s="1"/>
  <c r="A245" i="4" s="1"/>
  <c r="A248" i="4" s="1"/>
  <c r="A250" i="4" s="1"/>
  <c r="A251" i="4" s="1"/>
  <c r="A252" i="4" s="1"/>
  <c r="A253" i="4" s="1"/>
  <c r="A256" i="4" s="1"/>
  <c r="A260" i="4" s="1"/>
  <c r="K28" i="1"/>
  <c r="G7" i="1"/>
  <c r="I7" i="1"/>
  <c r="K7" i="1"/>
  <c r="K152" i="1"/>
  <c r="K150" i="1"/>
  <c r="K149" i="1"/>
  <c r="K148" i="1"/>
  <c r="K147" i="1"/>
  <c r="K145" i="1"/>
  <c r="K141" i="1"/>
  <c r="K137" i="1"/>
  <c r="K135" i="1"/>
  <c r="K134" i="1"/>
  <c r="K132" i="1"/>
  <c r="K130" i="1"/>
  <c r="K129" i="1"/>
  <c r="K125" i="1"/>
  <c r="K124" i="1"/>
  <c r="K122" i="1"/>
  <c r="K120" i="1"/>
  <c r="K119" i="1"/>
  <c r="K116" i="1"/>
  <c r="K115" i="1"/>
  <c r="K114" i="1"/>
  <c r="K113" i="1"/>
  <c r="K112" i="1"/>
  <c r="K111" i="1"/>
  <c r="K110" i="1"/>
  <c r="K109" i="1"/>
  <c r="K108" i="1"/>
  <c r="K107" i="1"/>
  <c r="K105" i="1"/>
  <c r="K101" i="1"/>
  <c r="K99" i="1"/>
  <c r="K97" i="1"/>
  <c r="K96" i="1"/>
  <c r="K95" i="1"/>
  <c r="K94" i="1"/>
  <c r="K93" i="1"/>
  <c r="K92" i="1"/>
  <c r="K91" i="1"/>
  <c r="K89" i="1"/>
  <c r="K88" i="1"/>
  <c r="K87" i="1"/>
  <c r="K83" i="1"/>
  <c r="K81" i="1"/>
  <c r="K80" i="1"/>
  <c r="K79" i="1"/>
  <c r="K75" i="1"/>
  <c r="K73" i="1"/>
  <c r="K72" i="1"/>
  <c r="K70" i="1"/>
  <c r="K68" i="1"/>
  <c r="K66" i="1"/>
  <c r="K64" i="1"/>
  <c r="K60" i="1"/>
  <c r="K59" i="1"/>
  <c r="K58" i="1"/>
  <c r="K57" i="1"/>
  <c r="K56" i="1"/>
  <c r="K52" i="1"/>
  <c r="K51" i="1"/>
  <c r="K49" i="1"/>
  <c r="K48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29" i="1"/>
  <c r="K27" i="1"/>
  <c r="K26" i="1"/>
  <c r="K25" i="1"/>
  <c r="K24" i="1"/>
  <c r="K23" i="1"/>
  <c r="K22" i="1"/>
  <c r="K21" i="1"/>
  <c r="K20" i="1"/>
  <c r="K19" i="1"/>
  <c r="K17" i="1"/>
  <c r="K15" i="1"/>
  <c r="K14" i="1"/>
  <c r="K12" i="1"/>
  <c r="K11" i="1"/>
  <c r="K10" i="1"/>
  <c r="K8" i="1"/>
  <c r="I152" i="1"/>
  <c r="I150" i="1"/>
  <c r="I149" i="1"/>
  <c r="I148" i="1"/>
  <c r="I147" i="1"/>
  <c r="I145" i="1"/>
  <c r="I141" i="1"/>
  <c r="I137" i="1"/>
  <c r="I135" i="1"/>
  <c r="I134" i="1"/>
  <c r="I132" i="1"/>
  <c r="I130" i="1"/>
  <c r="I129" i="1"/>
  <c r="I125" i="1"/>
  <c r="I124" i="1"/>
  <c r="I122" i="1"/>
  <c r="I120" i="1"/>
  <c r="I119" i="1"/>
  <c r="I116" i="1"/>
  <c r="I115" i="1"/>
  <c r="I114" i="1"/>
  <c r="I113" i="1"/>
  <c r="I112" i="1"/>
  <c r="I111" i="1"/>
  <c r="I110" i="1"/>
  <c r="I109" i="1"/>
  <c r="I108" i="1"/>
  <c r="I107" i="1"/>
  <c r="I105" i="1"/>
  <c r="I101" i="1"/>
  <c r="I99" i="1"/>
  <c r="I97" i="1"/>
  <c r="I96" i="1"/>
  <c r="I95" i="1"/>
  <c r="I94" i="1"/>
  <c r="I93" i="1"/>
  <c r="I92" i="1"/>
  <c r="I91" i="1"/>
  <c r="I89" i="1"/>
  <c r="I88" i="1"/>
  <c r="I87" i="1"/>
  <c r="I83" i="1"/>
  <c r="I81" i="1"/>
  <c r="I80" i="1"/>
  <c r="I79" i="1"/>
  <c r="I75" i="1"/>
  <c r="I73" i="1"/>
  <c r="I72" i="1"/>
  <c r="I70" i="1"/>
  <c r="I68" i="1"/>
  <c r="I66" i="1"/>
  <c r="I64" i="1"/>
  <c r="I60" i="1"/>
  <c r="I59" i="1"/>
  <c r="I58" i="1"/>
  <c r="I57" i="1"/>
  <c r="I56" i="1"/>
  <c r="I52" i="1"/>
  <c r="I51" i="1"/>
  <c r="I49" i="1"/>
  <c r="I48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7" i="1"/>
  <c r="I15" i="1"/>
  <c r="I14" i="1"/>
  <c r="I12" i="1"/>
  <c r="I11" i="1"/>
  <c r="I10" i="1"/>
  <c r="I8" i="1"/>
  <c r="G152" i="1"/>
  <c r="G150" i="1"/>
  <c r="G149" i="1"/>
  <c r="G148" i="1"/>
  <c r="G147" i="1"/>
  <c r="G145" i="1"/>
  <c r="G141" i="1"/>
  <c r="G137" i="1"/>
  <c r="G135" i="1"/>
  <c r="G134" i="1"/>
  <c r="G132" i="1"/>
  <c r="G130" i="1"/>
  <c r="G129" i="1"/>
  <c r="G125" i="1"/>
  <c r="G124" i="1"/>
  <c r="G122" i="1"/>
  <c r="G120" i="1"/>
  <c r="G119" i="1"/>
  <c r="G116" i="1"/>
  <c r="G115" i="1"/>
  <c r="G114" i="1"/>
  <c r="G113" i="1"/>
  <c r="G112" i="1"/>
  <c r="G111" i="1"/>
  <c r="G110" i="1"/>
  <c r="G109" i="1"/>
  <c r="G108" i="1"/>
  <c r="G107" i="1"/>
  <c r="G105" i="1"/>
  <c r="G101" i="1"/>
  <c r="G99" i="1"/>
  <c r="G97" i="1"/>
  <c r="G96" i="1"/>
  <c r="G95" i="1"/>
  <c r="G94" i="1"/>
  <c r="G93" i="1"/>
  <c r="G92" i="1"/>
  <c r="G91" i="1"/>
  <c r="G89" i="1"/>
  <c r="G88" i="1"/>
  <c r="G87" i="1"/>
  <c r="G83" i="1"/>
  <c r="G81" i="1"/>
  <c r="G80" i="1"/>
  <c r="G79" i="1"/>
  <c r="G75" i="1"/>
  <c r="G73" i="1"/>
  <c r="G72" i="1"/>
  <c r="G70" i="1"/>
  <c r="G68" i="1"/>
  <c r="G66" i="1"/>
  <c r="G64" i="1"/>
  <c r="G60" i="1"/>
  <c r="G59" i="1"/>
  <c r="G58" i="1"/>
  <c r="G57" i="1"/>
  <c r="G56" i="1"/>
  <c r="G52" i="1"/>
  <c r="G51" i="1"/>
  <c r="G49" i="1"/>
  <c r="G48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14" i="1"/>
  <c r="G12" i="1"/>
  <c r="G11" i="1"/>
  <c r="G10" i="1"/>
  <c r="G8" i="1"/>
  <c r="P29" i="1" l="1"/>
  <c r="K157" i="1"/>
  <c r="O152" i="1"/>
  <c r="O150" i="1"/>
  <c r="O149" i="1"/>
  <c r="O148" i="1"/>
  <c r="O147" i="1"/>
  <c r="O145" i="1"/>
  <c r="O141" i="1"/>
  <c r="P142" i="1" s="1"/>
  <c r="O137" i="1"/>
  <c r="O135" i="1"/>
  <c r="O134" i="1"/>
  <c r="O132" i="1"/>
  <c r="O125" i="1"/>
  <c r="O124" i="1"/>
  <c r="O122" i="1"/>
  <c r="O120" i="1"/>
  <c r="O119" i="1"/>
  <c r="O116" i="1"/>
  <c r="O115" i="1"/>
  <c r="O114" i="1"/>
  <c r="O113" i="1"/>
  <c r="O112" i="1"/>
  <c r="O111" i="1"/>
  <c r="O110" i="1"/>
  <c r="O109" i="1"/>
  <c r="O108" i="1"/>
  <c r="O107" i="1"/>
  <c r="O105" i="1"/>
  <c r="O101" i="1"/>
  <c r="O99" i="1"/>
  <c r="O96" i="1"/>
  <c r="O95" i="1"/>
  <c r="O94" i="1"/>
  <c r="O93" i="1"/>
  <c r="O92" i="1"/>
  <c r="O91" i="1"/>
  <c r="O88" i="1"/>
  <c r="O87" i="1"/>
  <c r="O89" i="1"/>
  <c r="O83" i="1"/>
  <c r="O81" i="1"/>
  <c r="O80" i="1"/>
  <c r="O79" i="1"/>
  <c r="N83" i="1"/>
  <c r="O73" i="1"/>
  <c r="O64" i="1"/>
  <c r="O68" i="1"/>
  <c r="P153" i="1" l="1"/>
  <c r="P126" i="1"/>
  <c r="P84" i="1"/>
  <c r="O130" i="1"/>
  <c r="O129" i="1"/>
  <c r="O97" i="1"/>
  <c r="P102" i="1" s="1"/>
  <c r="O72" i="1"/>
  <c r="O75" i="1"/>
  <c r="O70" i="1"/>
  <c r="O66" i="1"/>
  <c r="N75" i="1"/>
  <c r="N73" i="1"/>
  <c r="N72" i="1"/>
  <c r="N70" i="1"/>
  <c r="N68" i="1"/>
  <c r="N66" i="1"/>
  <c r="N64" i="1"/>
  <c r="N152" i="1"/>
  <c r="N150" i="1"/>
  <c r="N149" i="1"/>
  <c r="N148" i="1"/>
  <c r="N147" i="1"/>
  <c r="N145" i="1"/>
  <c r="N141" i="1"/>
  <c r="N137" i="1"/>
  <c r="N135" i="1"/>
  <c r="N134" i="1"/>
  <c r="N132" i="1"/>
  <c r="N130" i="1"/>
  <c r="N129" i="1"/>
  <c r="N125" i="1"/>
  <c r="N124" i="1"/>
  <c r="N122" i="1"/>
  <c r="N120" i="1"/>
  <c r="N119" i="1"/>
  <c r="N116" i="1"/>
  <c r="N115" i="1"/>
  <c r="N114" i="1"/>
  <c r="N113" i="1"/>
  <c r="N112" i="1"/>
  <c r="N111" i="1"/>
  <c r="N110" i="1"/>
  <c r="N109" i="1"/>
  <c r="N108" i="1"/>
  <c r="N107" i="1"/>
  <c r="N105" i="1"/>
  <c r="N101" i="1"/>
  <c r="N99" i="1"/>
  <c r="N97" i="1"/>
  <c r="N96" i="1"/>
  <c r="N95" i="1"/>
  <c r="N94" i="1"/>
  <c r="N93" i="1"/>
  <c r="N92" i="1"/>
  <c r="N91" i="1"/>
  <c r="N89" i="1"/>
  <c r="N88" i="1"/>
  <c r="N87" i="1"/>
  <c r="N81" i="1"/>
  <c r="N80" i="1"/>
  <c r="N79" i="1"/>
  <c r="N60" i="1"/>
  <c r="N59" i="1"/>
  <c r="N58" i="1"/>
  <c r="N57" i="1"/>
  <c r="N56" i="1"/>
  <c r="O60" i="1"/>
  <c r="P138" i="1" l="1"/>
  <c r="P76" i="1"/>
  <c r="O59" i="1"/>
  <c r="O58" i="1"/>
  <c r="O57" i="1"/>
  <c r="O56" i="1"/>
  <c r="O52" i="1"/>
  <c r="O51" i="1"/>
  <c r="N52" i="1"/>
  <c r="N51" i="1"/>
  <c r="N49" i="1"/>
  <c r="N48" i="1"/>
  <c r="O49" i="1"/>
  <c r="N44" i="1"/>
  <c r="N42" i="1"/>
  <c r="N41" i="1"/>
  <c r="N40" i="1"/>
  <c r="N39" i="1"/>
  <c r="N38" i="1"/>
  <c r="N37" i="1"/>
  <c r="N36" i="1"/>
  <c r="N35" i="1"/>
  <c r="N34" i="1"/>
  <c r="N33" i="1"/>
  <c r="N32" i="1"/>
  <c r="N31" i="1"/>
  <c r="O32" i="1"/>
  <c r="P61" i="1" l="1"/>
  <c r="O48" i="1"/>
  <c r="P53" i="1" s="1"/>
  <c r="O44" i="1"/>
  <c r="O42" i="1"/>
  <c r="O41" i="1"/>
  <c r="O40" i="1"/>
  <c r="O39" i="1"/>
  <c r="O38" i="1"/>
  <c r="O37" i="1"/>
  <c r="O36" i="1"/>
  <c r="O35" i="1"/>
  <c r="O34" i="1"/>
  <c r="O33" i="1"/>
  <c r="O31" i="1"/>
  <c r="O28" i="1"/>
  <c r="O27" i="1"/>
  <c r="O26" i="1"/>
  <c r="O8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2" i="1"/>
  <c r="N11" i="1"/>
  <c r="N10" i="1"/>
  <c r="N8" i="1"/>
  <c r="I157" i="1"/>
  <c r="O10" i="1"/>
  <c r="N7" i="1"/>
  <c r="O7" i="1"/>
  <c r="G157" i="1" l="1"/>
  <c r="O29" i="1"/>
  <c r="O12" i="1"/>
  <c r="O19" i="1"/>
  <c r="O24" i="1"/>
  <c r="O25" i="1"/>
  <c r="O23" i="1"/>
  <c r="O20" i="1"/>
  <c r="O22" i="1"/>
  <c r="O21" i="1"/>
  <c r="O17" i="1"/>
  <c r="O14" i="1"/>
  <c r="O15" i="1"/>
  <c r="O11" i="1"/>
  <c r="M152" i="1"/>
  <c r="M150" i="1"/>
  <c r="M149" i="1"/>
  <c r="M148" i="1"/>
  <c r="M147" i="1"/>
  <c r="M145" i="1"/>
  <c r="M141" i="1"/>
  <c r="M142" i="1" s="1"/>
  <c r="M137" i="1"/>
  <c r="M135" i="1"/>
  <c r="M134" i="1"/>
  <c r="M132" i="1"/>
  <c r="M130" i="1"/>
  <c r="M129" i="1"/>
  <c r="M125" i="1"/>
  <c r="M124" i="1"/>
  <c r="M122" i="1"/>
  <c r="M120" i="1"/>
  <c r="M119" i="1"/>
  <c r="M116" i="1"/>
  <c r="M115" i="1"/>
  <c r="M114" i="1"/>
  <c r="M113" i="1"/>
  <c r="M112" i="1"/>
  <c r="M111" i="1"/>
  <c r="M110" i="1"/>
  <c r="M109" i="1"/>
  <c r="M108" i="1"/>
  <c r="M107" i="1"/>
  <c r="M105" i="1"/>
  <c r="M153" i="1" l="1"/>
  <c r="P45" i="1"/>
  <c r="P154" i="1" s="1"/>
  <c r="M126" i="1"/>
  <c r="M138" i="1"/>
  <c r="M101" i="1"/>
  <c r="M99" i="1"/>
  <c r="M97" i="1"/>
  <c r="M96" i="1"/>
  <c r="M95" i="1"/>
  <c r="M94" i="1"/>
  <c r="M93" i="1"/>
  <c r="M92" i="1"/>
  <c r="M91" i="1"/>
  <c r="M89" i="1"/>
  <c r="M88" i="1"/>
  <c r="M87" i="1"/>
  <c r="M83" i="1"/>
  <c r="M81" i="1"/>
  <c r="M80" i="1"/>
  <c r="M79" i="1"/>
  <c r="M75" i="1"/>
  <c r="M73" i="1"/>
  <c r="M72" i="1"/>
  <c r="M70" i="1"/>
  <c r="M68" i="1"/>
  <c r="M66" i="1"/>
  <c r="M64" i="1"/>
  <c r="M60" i="1"/>
  <c r="M59" i="1"/>
  <c r="M58" i="1"/>
  <c r="M57" i="1"/>
  <c r="M56" i="1"/>
  <c r="M52" i="1"/>
  <c r="M51" i="1"/>
  <c r="M49" i="1"/>
  <c r="M48" i="1"/>
  <c r="M44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2" i="1"/>
  <c r="M11" i="1"/>
  <c r="M10" i="1"/>
  <c r="M8" i="1"/>
  <c r="M7" i="1"/>
  <c r="M53" i="1" l="1"/>
  <c r="M84" i="1"/>
  <c r="M102" i="1"/>
  <c r="M61" i="1"/>
  <c r="M45" i="1"/>
  <c r="M76" i="1"/>
  <c r="M154" i="1" l="1"/>
  <c r="M155" i="1" s="1"/>
  <c r="M156" i="1" s="1"/>
</calcChain>
</file>

<file path=xl/sharedStrings.xml><?xml version="1.0" encoding="utf-8"?>
<sst xmlns="http://schemas.openxmlformats.org/spreadsheetml/2006/main" count="1542" uniqueCount="437">
  <si>
    <r>
      <rPr>
        <b/>
        <i/>
        <sz val="11"/>
        <rFont val="Arial Narrow"/>
        <family val="2"/>
      </rPr>
      <t>KOSZTORYS</t>
    </r>
    <r>
      <rPr>
        <sz val="11"/>
        <rFont val="Times New Roman"/>
        <family val="1"/>
      </rPr>
      <t xml:space="preserve">  </t>
    </r>
    <r>
      <rPr>
        <b/>
        <i/>
        <sz val="11"/>
        <rFont val="Arial Narrow"/>
        <family val="2"/>
      </rPr>
      <t>OFERTOWY</t>
    </r>
  </si>
  <si>
    <r>
      <rPr>
        <b/>
        <sz val="10"/>
        <rFont val="Arial Narrow"/>
        <family val="2"/>
      </rPr>
      <t>Lp.</t>
    </r>
  </si>
  <si>
    <r>
      <rPr>
        <b/>
        <sz val="10"/>
        <rFont val="Arial Narrow"/>
        <family val="2"/>
      </rPr>
      <t>SST</t>
    </r>
  </si>
  <si>
    <r>
      <rPr>
        <b/>
        <sz val="10"/>
        <rFont val="Arial Narrow"/>
        <family val="2"/>
      </rPr>
      <t>Wyszczególnienie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elementów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rozliczeniowych</t>
    </r>
  </si>
  <si>
    <r>
      <rPr>
        <b/>
        <sz val="10"/>
        <rFont val="Arial Narrow"/>
        <family val="2"/>
      </rPr>
      <t>Jednostka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ilość</t>
    </r>
  </si>
  <si>
    <r>
      <rPr>
        <b/>
        <sz val="10"/>
        <rFont val="Arial Narrow"/>
        <family val="2"/>
      </rPr>
      <t>Cena</t>
    </r>
  </si>
  <si>
    <r>
      <rPr>
        <b/>
        <sz val="10"/>
        <rFont val="Arial Narrow"/>
        <family val="2"/>
      </rPr>
      <t>Wartość</t>
    </r>
  </si>
  <si>
    <r>
      <rPr>
        <b/>
        <sz val="10"/>
        <rFont val="Arial Narrow"/>
        <family val="2"/>
      </rPr>
      <t>nazwa</t>
    </r>
  </si>
  <si>
    <r>
      <rPr>
        <b/>
        <sz val="10"/>
        <rFont val="Arial Narrow"/>
        <family val="2"/>
      </rPr>
      <t>suma</t>
    </r>
  </si>
  <si>
    <r>
      <rPr>
        <b/>
        <sz val="10"/>
        <rFont val="Arial Narrow"/>
        <family val="2"/>
      </rPr>
      <t>zł</t>
    </r>
  </si>
  <si>
    <r>
      <rPr>
        <b/>
        <sz val="10"/>
        <rFont val="Arial Narrow"/>
        <family val="2"/>
      </rPr>
      <t>D.01.00.00.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</si>
  <si>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PRZYGOTOWAWCZE</t>
    </r>
  </si>
  <si>
    <r>
      <rPr>
        <sz val="10"/>
        <rFont val="Arial Narrow"/>
        <family val="2"/>
      </rPr>
      <t>D.01.01.01.</t>
    </r>
  </si>
  <si>
    <r>
      <rPr>
        <u/>
        <sz val="10"/>
        <rFont val="Arial Narrow"/>
        <family val="2"/>
      </rPr>
      <t>Odtworzenie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trasy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punktów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wysokościowych</t>
    </r>
  </si>
  <si>
    <r>
      <rPr>
        <sz val="10"/>
        <rFont val="Arial Narrow"/>
        <family val="2"/>
      </rPr>
      <t>odtworzenie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przebiegu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trasy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drogi</t>
    </r>
  </si>
  <si>
    <r>
      <rPr>
        <sz val="10"/>
        <rFont val="Arial Narrow"/>
        <family val="2"/>
      </rPr>
      <t>km</t>
    </r>
  </si>
  <si>
    <r>
      <rPr>
        <sz val="10"/>
        <rFont val="Arial Narrow"/>
        <family val="2"/>
      </rPr>
      <t>przeniesienie,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odtworzenie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punktów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osnowy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geodezyjnej</t>
    </r>
  </si>
  <si>
    <r>
      <rPr>
        <sz val="10"/>
        <rFont val="Arial Narrow"/>
        <family val="2"/>
      </rPr>
      <t>pkt</t>
    </r>
  </si>
  <si>
    <r>
      <rPr>
        <sz val="10"/>
        <rFont val="Arial Narrow"/>
        <family val="2"/>
      </rPr>
      <t>D.01.02.01</t>
    </r>
  </si>
  <si>
    <r>
      <rPr>
        <u/>
        <sz val="10"/>
        <rFont val="Arial Narrow"/>
        <family val="2"/>
      </rPr>
      <t>Usunięcie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drzew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krzewów</t>
    </r>
  </si>
  <si>
    <r>
      <rPr>
        <sz val="10"/>
        <rFont val="Arial Narrow"/>
        <family val="2"/>
      </rPr>
      <t>usunięcie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drzew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karczowaniem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</si>
  <si>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szt.</t>
    </r>
  </si>
  <si>
    <r>
      <rPr>
        <sz val="10"/>
        <rFont val="Arial Narrow"/>
        <family val="2"/>
      </rPr>
      <t>usunięcie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zadrzewienia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zakrzaczenia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</si>
  <si>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m2</t>
    </r>
  </si>
  <si>
    <r>
      <rPr>
        <sz val="10"/>
        <rFont val="Arial Narrow"/>
        <family val="2"/>
      </rPr>
      <t>karczowaniem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</si>
  <si>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D.01.02.02</t>
    </r>
  </si>
  <si>
    <r>
      <rPr>
        <u/>
        <sz val="10"/>
        <rFont val="Arial Narrow"/>
        <family val="2"/>
      </rPr>
      <t>Zdjęcie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warstwy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ziemi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urodzajne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</si>
  <si>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zdjęcie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magazynowaniem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</si>
  <si>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m3</t>
    </r>
  </si>
  <si>
    <r>
      <rPr>
        <sz val="10"/>
        <rFont val="Arial Narrow"/>
        <family val="2"/>
      </rPr>
      <t>zdjęcie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wywozem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budowy
</t>
    </r>
    <r>
      <rPr>
        <sz val="10"/>
        <rFont val="Arial Narrow"/>
        <family val="2"/>
      </rPr>
      <t>wg.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tabeli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zdjęcia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</si>
  <si>
    <r>
      <rPr>
        <sz val="10"/>
        <rFont val="Arial Narrow"/>
        <family val="2"/>
      </rPr>
      <t>D.01.02.03</t>
    </r>
  </si>
  <si>
    <r>
      <rPr>
        <u/>
        <sz val="10"/>
        <rFont val="Arial Narrow"/>
        <family val="2"/>
      </rPr>
      <t>Wyburzenie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obiektów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budowlanych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</si>
  <si>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ogrodzeń</t>
    </r>
  </si>
  <si>
    <r>
      <rPr>
        <sz val="10"/>
        <rFont val="Arial Narrow"/>
        <family val="2"/>
      </rPr>
      <t>m</t>
    </r>
  </si>
  <si>
    <r>
      <rPr>
        <sz val="10"/>
        <rFont val="Arial Narrow"/>
        <family val="2"/>
      </rPr>
      <t>D.01.02.04</t>
    </r>
  </si>
  <si>
    <r>
      <rPr>
        <u/>
        <sz val="10"/>
        <rFont val="Arial Narrow"/>
        <family val="2"/>
      </rPr>
      <t>Rozbiórka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dróg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ulic</t>
    </r>
  </si>
  <si>
    <r>
      <rPr>
        <sz val="10"/>
        <rFont val="Arial Narrow"/>
        <family val="2"/>
      </rPr>
      <t>frezowanie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4,0cm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</si>
  <si>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</si>
  <si>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</si>
  <si>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</si>
  <si>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</si>
  <si>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zjazdami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</si>
  <si>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murków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zjazdach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</si>
  <si>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</si>
  <si>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</si>
  <si>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wsporczych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</si>
  <si>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kilometrowych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hektometrowych</t>
    </r>
  </si>
  <si>
    <r>
      <rPr>
        <sz val="10"/>
        <rFont val="Arial Narrow"/>
        <family val="2"/>
      </rPr>
      <t>D.01.03.02</t>
    </r>
  </si>
  <si>
    <r>
      <rPr>
        <u/>
        <sz val="10"/>
        <rFont val="Arial Narrow"/>
        <family val="2"/>
      </rPr>
      <t>Przebudowa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kablowych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linii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elektroenergetycznych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</si>
  <si>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rozkracznego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żerdzi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ZN10</t>
    </r>
  </si>
  <si>
    <r>
      <rPr>
        <sz val="10"/>
        <rFont val="Arial Narrow"/>
        <family val="2"/>
      </rPr>
      <t>kpl.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</si>
  <si>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drewnianego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</si>
  <si>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AL50mm2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ponownego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</si>
  <si>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AL25mm2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ponownego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</si>
  <si>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narożnego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N5-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10,5/12E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przełożeniem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infrastruktury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dodatkowej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</si>
  <si>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krańcowo-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przelotowego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KP3-10,5/10E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</si>
  <si>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AL50mm2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</si>
  <si>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AL25mm2</t>
    </r>
  </si>
  <si>
    <r>
      <rPr>
        <sz val="10"/>
        <rFont val="Arial Narrow"/>
        <family val="2"/>
      </rPr>
      <t>przełożenie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projektowanej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trasie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kabla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YAKY4x120mm2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</si>
  <si>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wysięgników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pojedynczych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oprawami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oświetlaniowymi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24LED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50W</t>
    </r>
  </si>
  <si>
    <r>
      <rPr>
        <sz val="10"/>
        <rFont val="Arial Narrow"/>
        <family val="2"/>
      </rPr>
      <t>dowieszenie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oświetleniowego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AsXSn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2x25mm2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</si>
  <si>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odgromników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uziemienia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trafo</t>
    </r>
  </si>
  <si>
    <r>
      <rPr>
        <sz val="10"/>
        <rFont val="Arial Narrow"/>
        <family val="2"/>
      </rPr>
      <t>D.01.03.03</t>
    </r>
  </si>
  <si>
    <r>
      <rPr>
        <u/>
        <sz val="10"/>
        <rFont val="Arial Narrow"/>
        <family val="2"/>
      </rPr>
      <t>Przebudowa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kablowych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linii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teletechnicznych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</si>
  <si>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SŻT-8,5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dwoma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belkami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ustrojowymi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kabli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nadziemnych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15-30mm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</si>
  <si>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01.00.00</t>
    </r>
  </si>
  <si>
    <r>
      <rPr>
        <b/>
        <sz val="10"/>
        <rFont val="Arial Narrow"/>
        <family val="2"/>
      </rPr>
      <t>D.02.00.00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</si>
  <si>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ZIEMNE</t>
    </r>
  </si>
  <si>
    <r>
      <rPr>
        <sz val="10"/>
        <rFont val="Arial Narrow"/>
        <family val="2"/>
      </rPr>
      <t>D.02.01.01</t>
    </r>
  </si>
  <si>
    <r>
      <rPr>
        <u/>
        <sz val="10"/>
        <rFont val="Arial Narrow"/>
        <family val="2"/>
      </rPr>
      <t>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wykopów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koryta,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drogi)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</si>
  <si>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odkład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</si>
  <si>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przemieszczeniem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</si>
  <si>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D.02.03.01</t>
    </r>
  </si>
  <si>
    <r>
      <rPr>
        <u/>
        <sz val="10"/>
        <rFont val="Arial Narrow"/>
        <family val="2"/>
      </rPr>
      <t>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nasypów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drogowych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drogi)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</si>
  <si>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dokopu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pozyskanego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</si>
  <si>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wykopu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</si>
  <si>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02.00.00</t>
    </r>
  </si>
  <si>
    <r>
      <rPr>
        <b/>
        <sz val="10"/>
        <rFont val="Arial Narrow"/>
        <family val="2"/>
      </rPr>
      <t>D.03.00.00</t>
    </r>
  </si>
  <si>
    <r>
      <rPr>
        <b/>
        <sz val="10"/>
        <rFont val="Arial Narrow"/>
        <family val="2"/>
      </rPr>
      <t>ODWODNIENIE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KORPUSU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DROGOWEGO</t>
    </r>
  </si>
  <si>
    <r>
      <rPr>
        <sz val="10"/>
        <rFont val="Arial Narrow"/>
        <family val="2"/>
      </rPr>
      <t>D.03.01.03</t>
    </r>
  </si>
  <si>
    <r>
      <rPr>
        <u/>
        <sz val="10"/>
        <rFont val="Arial Narrow"/>
        <family val="2"/>
      </rPr>
      <t>Przepust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koroną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</si>
  <si>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Ø600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gr.30,0cm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</si>
  <si>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wlotu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wylotu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</si>
  <si>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prefabrykowanej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kołnierzowej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stab.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Rm=2,5Mpa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25,0cm</t>
    </r>
  </si>
  <si>
    <r>
      <rPr>
        <sz val="10"/>
        <rFont val="Arial Narrow"/>
        <family val="2"/>
      </rPr>
      <t>odnowa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ścianek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ramowego</t>
    </r>
  </si>
  <si>
    <r>
      <rPr>
        <sz val="10"/>
        <rFont val="Arial Narrow"/>
        <family val="2"/>
      </rPr>
      <t>wydłużenie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Ø600mm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gr.30,0cm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</si>
  <si>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03.00.00</t>
    </r>
  </si>
  <si>
    <r>
      <rPr>
        <b/>
        <sz val="10"/>
        <rFont val="Arial Narrow"/>
        <family val="2"/>
      </rPr>
      <t>D.04.00.00</t>
    </r>
  </si>
  <si>
    <r>
      <rPr>
        <b/>
        <sz val="10"/>
        <rFont val="Arial Narrow"/>
        <family val="2"/>
      </rPr>
      <t>PODBUDOWY</t>
    </r>
  </si>
  <si>
    <r>
      <rPr>
        <sz val="10"/>
        <rFont val="Arial Narrow"/>
        <family val="2"/>
      </rPr>
      <t>D.04.01.01</t>
    </r>
  </si>
  <si>
    <r>
      <rPr>
        <u/>
        <sz val="10"/>
        <rFont val="Arial Narrow"/>
        <family val="2"/>
      </rPr>
      <t>Profilowanie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zagęszcenie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podłoza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warstwy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konstrukcyjne</t>
    </r>
  </si>
  <si>
    <r>
      <rPr>
        <sz val="10"/>
        <rFont val="Arial Narrow"/>
        <family val="2"/>
      </rPr>
      <t>profilowanie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zagęszczenie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konstrukcyjne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</si>
  <si>
    <r>
      <rPr>
        <sz val="10"/>
        <rFont val="Arial Narrow"/>
        <family val="2"/>
      </rPr>
      <t>D.04.02.01</t>
    </r>
  </si>
  <si>
    <r>
      <rPr>
        <u/>
        <sz val="10"/>
        <rFont val="Arial Narrow"/>
        <family val="2"/>
      </rPr>
      <t>Warstwa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ulepszonego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niezwiązanej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</si>
  <si>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ulepszonego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CBR</t>
    </r>
    <r>
      <rPr>
        <sz val="10"/>
        <rFont val="Times New Roman"/>
        <family val="1"/>
      </rPr>
      <t>≥</t>
    </r>
    <r>
      <rPr>
        <sz val="10"/>
        <rFont val="Arial Narrow"/>
        <family val="2"/>
      </rPr>
      <t>20%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</si>
  <si>
    <r>
      <rPr>
        <sz val="10"/>
        <rFont val="Arial Narrow"/>
        <family val="2"/>
      </rPr>
      <t>D.04.02.02</t>
    </r>
  </si>
  <si>
    <r>
      <rPr>
        <u/>
        <sz val="10"/>
        <rFont val="Arial Narrow"/>
        <family val="2"/>
      </rPr>
      <t>Warstwa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ulepszonego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gruntu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stabilizowanego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cementem</t>
    </r>
  </si>
  <si>
    <r>
      <rPr>
        <sz val="10"/>
        <rFont val="Arial Narrow"/>
        <family val="2"/>
      </rPr>
      <t>grunt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stabilizowany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Rm=2,5MPa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25,0cm</t>
    </r>
  </si>
  <si>
    <r>
      <rPr>
        <sz val="10"/>
        <rFont val="Arial Narrow"/>
        <family val="2"/>
      </rPr>
      <t>D.04.03.01</t>
    </r>
  </si>
  <si>
    <r>
      <rPr>
        <u/>
        <sz val="10"/>
        <rFont val="Arial Narrow"/>
        <family val="2"/>
      </rPr>
      <t>Oczyszczenie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skropienie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warstw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konstrukcyjnych</t>
    </r>
  </si>
  <si>
    <r>
      <rPr>
        <sz val="10"/>
        <rFont val="Arial Narrow"/>
        <family val="2"/>
      </rPr>
      <t>oczyszczenie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skropienie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konstrukcyjnych</t>
    </r>
  </si>
  <si>
    <r>
      <rPr>
        <sz val="10"/>
        <rFont val="Arial Narrow"/>
        <family val="2"/>
      </rPr>
      <t>D.04.04.02.</t>
    </r>
  </si>
  <si>
    <r>
      <rPr>
        <u/>
        <sz val="10"/>
        <rFont val="Arial Narrow"/>
        <family val="2"/>
      </rPr>
      <t>Podbudowa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niezwiązane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</si>
  <si>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</si>
  <si>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</si>
  <si>
    <r>
      <rPr>
        <sz val="10"/>
        <rFont val="Arial Narrow"/>
        <family val="2"/>
      </rPr>
      <t>D.04.07.01.</t>
    </r>
  </si>
  <si>
    <r>
      <rPr>
        <u/>
        <sz val="10"/>
        <rFont val="Arial Narrow"/>
        <family val="2"/>
      </rPr>
      <t>Podbudowa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betonu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asfaltowego</t>
    </r>
  </si>
  <si>
    <r>
      <rPr>
        <sz val="10"/>
        <rFont val="Arial Narrow"/>
        <family val="2"/>
      </rPr>
      <t>podbudowa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zasadniacza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górna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35/50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11,0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cm
</t>
    </r>
    <r>
      <rPr>
        <sz val="10"/>
        <rFont val="Arial Narrow"/>
        <family val="2"/>
      </rPr>
      <t>dane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programu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Autocad: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</si>
  <si>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04.00.00</t>
    </r>
  </si>
  <si>
    <r>
      <rPr>
        <b/>
        <sz val="10"/>
        <rFont val="Arial Narrow"/>
        <family val="2"/>
      </rPr>
      <t>D.05.00.00</t>
    </r>
  </si>
  <si>
    <r>
      <rPr>
        <b/>
        <sz val="10"/>
        <rFont val="Arial Narrow"/>
        <family val="2"/>
      </rPr>
      <t>NAWIERZCHNIE</t>
    </r>
  </si>
  <si>
    <r>
      <rPr>
        <sz val="10"/>
        <rFont val="Arial Narrow"/>
        <family val="2"/>
      </rPr>
      <t>D.05.03.05A</t>
    </r>
  </si>
  <si>
    <r>
      <rPr>
        <u/>
        <sz val="10"/>
        <rFont val="Arial Narrow"/>
        <family val="2"/>
      </rPr>
      <t>Nawierzchnia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betonu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asfaltowego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</si>
  <si>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wiążąca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25/55-60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cm
</t>
    </r>
    <r>
      <rPr>
        <sz val="10"/>
        <rFont val="Arial Narrow"/>
        <family val="2"/>
      </rPr>
      <t>dane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programu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Autocad: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</si>
  <si>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wyrównawczo-wzmacniająca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25/55-60</t>
    </r>
  </si>
  <si>
    <r>
      <rPr>
        <sz val="10"/>
        <rFont val="Arial Narrow"/>
        <family val="2"/>
      </rPr>
      <t>Mg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</si>
  <si>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siatek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asfaltowych</t>
    </r>
  </si>
  <si>
    <r>
      <rPr>
        <sz val="10"/>
        <rFont val="Arial Narrow"/>
        <family val="2"/>
      </rPr>
      <t>D.05.03.13</t>
    </r>
  </si>
  <si>
    <r>
      <rPr>
        <u/>
        <sz val="10"/>
        <rFont val="Arial Narrow"/>
        <family val="2"/>
      </rPr>
      <t>Nawierzchnia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grysowo-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mastyksowej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(SMA)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</si>
  <si>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ścieralna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SMA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45/80-55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</si>
  <si>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05.00.00</t>
    </r>
  </si>
  <si>
    <r>
      <rPr>
        <b/>
        <sz val="10"/>
        <rFont val="Arial Narrow"/>
        <family val="2"/>
      </rPr>
      <t>D.06.00.00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</si>
  <si>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WYKOŃCZENIOWE</t>
    </r>
  </si>
  <si>
    <r>
      <rPr>
        <sz val="10"/>
        <rFont val="Arial Narrow"/>
        <family val="2"/>
      </rPr>
      <t>D.06.01.01</t>
    </r>
  </si>
  <si>
    <r>
      <rPr>
        <u/>
        <sz val="10"/>
        <rFont val="Arial Narrow"/>
        <family val="2"/>
      </rPr>
      <t>Umocnienie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powierzchniowe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skarp,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ścieków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</si>
  <si>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obsianiem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trawą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</si>
  <si>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</si>
  <si>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podparcie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klasy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C16/20</t>
    </r>
  </si>
  <si>
    <r>
      <rPr>
        <sz val="10"/>
        <rFont val="Arial Narrow"/>
        <family val="2"/>
      </rPr>
      <t>D.06.02.01</t>
    </r>
  </si>
  <si>
    <r>
      <rPr>
        <u/>
        <sz val="10"/>
        <rFont val="Arial Narrow"/>
        <family val="2"/>
      </rPr>
      <t>Rowy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kryte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</si>
  <si>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Ø400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</si>
  <si>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Ø500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</si>
  <si>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Ø800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</si>
  <si>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rewizyjnej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Ø1000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pierścieniem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odciążającym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prefabrykowaną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płytą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górną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włazem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lub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wpustem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</si>
  <si>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Ø500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pierścieniem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odciążającym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</si>
  <si>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przykanalika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Ø150</t>
    </r>
  </si>
  <si>
    <r>
      <rPr>
        <sz val="10"/>
        <rFont val="Arial Narrow"/>
        <family val="2"/>
      </rPr>
      <t>D.06.03.01</t>
    </r>
  </si>
  <si>
    <r>
      <rPr>
        <u/>
        <sz val="10"/>
        <rFont val="Arial Narrow"/>
        <family val="2"/>
      </rPr>
      <t>Umocnienie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poboczy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</si>
  <si>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poboczy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12,0cm</t>
    </r>
  </si>
  <si>
    <r>
      <rPr>
        <sz val="10"/>
        <rFont val="Arial Narrow"/>
        <family val="2"/>
      </rPr>
      <t>D.06.04.01</t>
    </r>
  </si>
  <si>
    <r>
      <rPr>
        <u/>
        <sz val="10"/>
        <rFont val="Arial Narrow"/>
        <family val="2"/>
      </rPr>
      <t>Odmulenie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istniejących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</si>
  <si>
    <r>
      <rPr>
        <sz val="10"/>
        <rFont val="Arial Narrow"/>
        <family val="2"/>
      </rPr>
      <t>odmulenie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poprzecznych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</si>
  <si>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06.00.00</t>
    </r>
  </si>
  <si>
    <r>
      <rPr>
        <b/>
        <sz val="10"/>
        <rFont val="Arial Narrow"/>
        <family val="2"/>
      </rPr>
      <t>D.07.00.00</t>
    </r>
  </si>
  <si>
    <r>
      <rPr>
        <b/>
        <sz val="10"/>
        <rFont val="Arial Narrow"/>
        <family val="2"/>
      </rPr>
      <t>URZĄDZENIA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BEZPIECZEŃSTWA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RUCHU</t>
    </r>
  </si>
  <si>
    <r>
      <rPr>
        <sz val="10"/>
        <rFont val="Arial Narrow"/>
        <family val="2"/>
      </rPr>
      <t>D.07.01.01</t>
    </r>
  </si>
  <si>
    <r>
      <rPr>
        <u/>
        <sz val="10"/>
        <rFont val="Arial Narrow"/>
        <family val="2"/>
      </rPr>
      <t>Oznakowanie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poziome</t>
    </r>
  </si>
  <si>
    <r>
      <rPr>
        <sz val="10"/>
        <rFont val="Arial Narrow"/>
        <family val="2"/>
      </rPr>
      <t>oznakowanie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poziome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grubowarstwowe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mikrokulkami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szklanymi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refleksyjnymi</t>
    </r>
  </si>
  <si>
    <r>
      <rPr>
        <sz val="10"/>
        <rFont val="Arial Narrow"/>
        <family val="2"/>
      </rPr>
      <t>D.07.02.01</t>
    </r>
  </si>
  <si>
    <r>
      <rPr>
        <u/>
        <sz val="10"/>
        <rFont val="Arial Narrow"/>
        <family val="2"/>
      </rPr>
      <t>Oznakowanie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pionowe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</si>
  <si>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</si>
  <si>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</si>
  <si>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</si>
  <si>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</si>
  <si>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</si>
  <si>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</si>
  <si>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tabliczki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</si>
  <si>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</si>
  <si>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wsporczych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</si>
  <si>
    <r>
      <rPr>
        <sz val="10"/>
        <rFont val="Arial Narrow"/>
        <family val="2"/>
      </rPr>
      <t>przestawienie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podpórek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metalowych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regulajcą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długości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ramienia</t>
    </r>
  </si>
  <si>
    <r>
      <rPr>
        <sz val="10"/>
        <rFont val="Arial Narrow"/>
        <family val="2"/>
      </rPr>
      <t>D.07.02.02</t>
    </r>
  </si>
  <si>
    <r>
      <rPr>
        <u/>
        <sz val="10"/>
        <rFont val="Arial Narrow"/>
        <family val="2"/>
      </rPr>
      <t>Słupki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kilometrowe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hektometrowe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</si>
  <si>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prowadzących</t>
    </r>
  </si>
  <si>
    <r>
      <rPr>
        <sz val="10"/>
        <rFont val="Arial Narrow"/>
        <family val="2"/>
      </rPr>
      <t>punktowe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elementy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odblaskowe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U-1c</t>
    </r>
  </si>
  <si>
    <r>
      <rPr>
        <sz val="10"/>
        <rFont val="Arial Narrow"/>
        <family val="2"/>
      </rPr>
      <t>D.07.05.01</t>
    </r>
  </si>
  <si>
    <r>
      <rPr>
        <u/>
        <sz val="10"/>
        <rFont val="Arial Narrow"/>
        <family val="2"/>
      </rPr>
      <t>Bariery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ochronne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stalowe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</si>
  <si>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barier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ochronnych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W3,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(Sp-09/1,33)</t>
    </r>
  </si>
  <si>
    <r>
      <rPr>
        <sz val="10"/>
        <rFont val="Arial Narrow"/>
        <family val="2"/>
      </rPr>
      <t>D.07.06.02</t>
    </r>
  </si>
  <si>
    <r>
      <rPr>
        <u/>
        <sz val="10"/>
        <rFont val="Arial Narrow"/>
        <family val="2"/>
      </rPr>
      <t>Urządzenia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zabezpieczające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ruch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pieszy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</si>
  <si>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balustrad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U-11a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</si>
  <si>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ogrodzeń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U-12a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</si>
  <si>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07.00.00</t>
    </r>
  </si>
  <si>
    <r>
      <rPr>
        <b/>
        <sz val="10"/>
        <rFont val="Arial Narrow"/>
        <family val="2"/>
      </rPr>
      <t>D.08.00.00</t>
    </r>
  </si>
  <si>
    <r>
      <rPr>
        <b/>
        <sz val="10"/>
        <rFont val="Arial Narrow"/>
        <family val="2"/>
      </rPr>
      <t>ELEMENTY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ULIC</t>
    </r>
  </si>
  <si>
    <r>
      <rPr>
        <sz val="10"/>
        <rFont val="Arial Narrow"/>
        <family val="2"/>
      </rPr>
      <t>D.08.01.01.</t>
    </r>
  </si>
  <si>
    <r>
      <rPr>
        <u/>
        <sz val="10"/>
        <rFont val="Arial Narrow"/>
        <family val="2"/>
      </rPr>
      <t>Krawężniki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</si>
  <si>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obniżonych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20x30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C12/15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20,0cm,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</si>
  <si>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20x30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C12/15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</t>
    </r>
  </si>
  <si>
    <r>
      <rPr>
        <sz val="10"/>
        <rFont val="Arial Narrow"/>
        <family val="2"/>
      </rPr>
      <t>D.08.02.02.</t>
    </r>
  </si>
  <si>
    <r>
      <rPr>
        <u/>
        <sz val="10"/>
        <rFont val="Arial Narrow"/>
        <family val="2"/>
      </rPr>
      <t>Chodniki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dojścia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brukowej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kostki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</si>
  <si>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6,0cm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3,0cm</t>
    </r>
  </si>
  <si>
    <r>
      <rPr>
        <sz val="10"/>
        <rFont val="Arial Narrow"/>
        <family val="2"/>
      </rPr>
      <t>D.08.03.01.</t>
    </r>
  </si>
  <si>
    <r>
      <rPr>
        <u/>
        <sz val="10"/>
        <rFont val="Arial Narrow"/>
        <family val="2"/>
      </rPr>
      <t>Obrzeża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</si>
  <si>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obrzeży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8x30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ciągów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</si>
  <si>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obrzeży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8x30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ciągów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klasy</t>
    </r>
  </si>
  <si>
    <r>
      <rPr>
        <sz val="10"/>
        <rFont val="Arial Narrow"/>
        <family val="2"/>
      </rPr>
      <t>D.08.05.01.</t>
    </r>
  </si>
  <si>
    <r>
      <rPr>
        <u/>
        <sz val="10"/>
        <rFont val="Arial Narrow"/>
        <family val="2"/>
      </rPr>
      <t>Ściek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prefabrykowanych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betonowych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</si>
  <si>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ścieku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bloczków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14x20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cementowo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</si>
  <si>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08.00.00</t>
    </r>
  </si>
  <si>
    <r>
      <rPr>
        <b/>
        <sz val="10"/>
        <rFont val="Arial Narrow"/>
        <family val="2"/>
      </rPr>
      <t>D.09.00.00</t>
    </r>
  </si>
  <si>
    <r>
      <rPr>
        <b/>
        <sz val="10"/>
        <rFont val="Arial Narrow"/>
        <family val="2"/>
      </rPr>
      <t>ZIELEŃ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DROGOWA</t>
    </r>
  </si>
  <si>
    <r>
      <rPr>
        <sz val="10"/>
        <rFont val="Arial Narrow"/>
        <family val="2"/>
      </rPr>
      <t>D.09.01.01.</t>
    </r>
  </si>
  <si>
    <r>
      <rPr>
        <u/>
        <sz val="10"/>
        <rFont val="Arial Narrow"/>
        <family val="2"/>
      </rPr>
      <t>Urządzenie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trawników</t>
    </r>
  </si>
  <si>
    <r>
      <rPr>
        <sz val="10"/>
        <rFont val="Arial Narrow"/>
        <family val="2"/>
      </rPr>
      <t>urządzenie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(zieleńcy)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obsianiem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trawą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</si>
  <si>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09.00.00</t>
    </r>
  </si>
  <si>
    <r>
      <rPr>
        <b/>
        <sz val="10"/>
        <rFont val="Arial Narrow"/>
        <family val="2"/>
      </rPr>
      <t>D.10.00.00</t>
    </r>
  </si>
  <si>
    <r>
      <rPr>
        <b/>
        <sz val="10"/>
        <rFont val="Arial Narrow"/>
        <family val="2"/>
      </rPr>
      <t>INNE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ROBOTY</t>
    </r>
  </si>
  <si>
    <r>
      <rPr>
        <sz val="10"/>
        <rFont val="Arial Narrow"/>
        <family val="2"/>
      </rPr>
      <t>D.10.07.01.</t>
    </r>
  </si>
  <si>
    <r>
      <rPr>
        <u/>
        <sz val="10"/>
        <rFont val="Arial Narrow"/>
        <family val="2"/>
      </rPr>
      <t>Zjazdy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posesj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</si>
  <si>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indywidulanych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publicznych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ulepszonego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profilowanie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zagęszczanie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</si>
  <si>
    <r>
      <rPr>
        <sz val="10"/>
        <rFont val="Arial Narrow"/>
        <family val="2"/>
      </rPr>
      <t>D.10.10.10</t>
    </r>
  </si>
  <si>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wysokościowa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oraz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zabezpeczenie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urządzeń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uzbrojenia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podziemnego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</si>
  <si>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ochronnych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dwudzielnych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AROT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P120S</t>
    </r>
  </si>
  <si>
    <r>
      <rPr>
        <sz val="10"/>
        <rFont val="Arial Narrow"/>
        <family val="2"/>
      </rPr>
      <t>ocieplenie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wodociągu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otuliną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styropianiowych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owinięciem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folią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</si>
  <si>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telekomunikacyjnych</t>
    </r>
  </si>
  <si>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zasuw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wodociągowych</t>
    </r>
  </si>
  <si>
    <r>
      <rPr>
        <sz val="10"/>
        <rFont val="Arial Narrow"/>
        <family val="2"/>
      </rPr>
      <t>D.10.10.17</t>
    </r>
  </si>
  <si>
    <r>
      <rPr>
        <u/>
        <sz val="10"/>
        <rFont val="Arial Narrow"/>
        <family val="2"/>
      </rPr>
      <t>Zabezpieczenie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posesj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</si>
  <si>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tymczasowe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zabezpieczenie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posesji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rozebranych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ogrodzeniach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siatką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słupkami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</si>
  <si>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10.00.00</t>
    </r>
  </si>
  <si>
    <r>
      <rPr>
        <b/>
        <sz val="10"/>
        <rFont val="Arial Narrow"/>
        <family val="2"/>
      </rPr>
      <t>Ogółem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netto</t>
    </r>
  </si>
  <si>
    <r>
      <rPr>
        <b/>
        <sz val="10"/>
        <rFont val="Arial Narrow"/>
        <family val="2"/>
      </rPr>
      <t>VAT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(23%)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</si>
  <si>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brutto</t>
    </r>
  </si>
  <si>
    <t>od km 15+270 do km 16+541,37</t>
  </si>
  <si>
    <t>Wartość</t>
  </si>
  <si>
    <t>zł</t>
  </si>
  <si>
    <t>od km 16+840 do km 17+518</t>
  </si>
  <si>
    <t>sprawdzenie</t>
  </si>
  <si>
    <t>ilość</t>
  </si>
  <si>
    <t>wartość</t>
  </si>
  <si>
    <t>x</t>
  </si>
  <si>
    <t>od km 16+544,52 do km 16+840</t>
  </si>
  <si>
    <t>Ilość</t>
  </si>
  <si>
    <t>Wartość podatku Vat 23%</t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</si>
  <si>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lustra drogowegoU-18a</t>
    </r>
  </si>
  <si>
    <t>ustawienie lustra drogowego U-18a</t>
  </si>
  <si>
    <t>szt.</t>
  </si>
  <si>
    <t>odcinek od km 16+863,72 do km 16+897,50 
wraz z przebudową drogi gminnej nr 350613W</t>
  </si>
  <si>
    <t>przebudowa drogi gminnej nr 350613W</t>
  </si>
  <si>
    <t xml:space="preserve"> od km 16+897,50 do km 17+502,50, dł. 605 m</t>
  </si>
  <si>
    <t>Razem odcinek 16+897,50 do km 17+502,50  (wartość netto)</t>
  </si>
  <si>
    <t>Razem odcinek 16+897,50 do km 17+502,50  (wartość brutto)</t>
  </si>
  <si>
    <t>Razem odcinek od km 16+863,72 do km 16+897,50 
wraz z przebudową drogi gminnej nr 350613W (wartość netto)</t>
  </si>
  <si>
    <t>Razem odcinek od km 16+863,72 do km 16+897,50 
wraz z przebudową drogi gminnej nr 350613W (wartość brutto)</t>
  </si>
  <si>
    <t>Razem wartość robót (wartość brutto)</t>
  </si>
  <si>
    <t>…………………………………………………....</t>
  </si>
  <si>
    <t>(podpis i pieczęć upełnomocnionego
przedstawiciela Wykonawcy)</t>
  </si>
  <si>
    <t>na zamówienie pn.</t>
  </si>
  <si>
    <t>Wartość
zł</t>
  </si>
  <si>
    <t>SST</t>
  </si>
  <si>
    <t>Cena
zł</t>
  </si>
  <si>
    <t>D.01.01.01.</t>
  </si>
  <si>
    <t>km</t>
  </si>
  <si>
    <t>D.01.02.01</t>
  </si>
  <si>
    <t>m2</t>
  </si>
  <si>
    <t>D.01.02.02</t>
  </si>
  <si>
    <t>m3</t>
  </si>
  <si>
    <t>D.01.02.03</t>
  </si>
  <si>
    <t>m</t>
  </si>
  <si>
    <t>D.01.02.04</t>
  </si>
  <si>
    <t>D.01.03.02</t>
  </si>
  <si>
    <t>kpl.</t>
  </si>
  <si>
    <t>D.02.00.00</t>
  </si>
  <si>
    <t>D.02.01.01</t>
  </si>
  <si>
    <t>D.02.03.01</t>
  </si>
  <si>
    <t>D.03.00.00</t>
  </si>
  <si>
    <t>D.03.01.03</t>
  </si>
  <si>
    <t>D.04.00.00</t>
  </si>
  <si>
    <t>PODBUDOWY</t>
  </si>
  <si>
    <t>D.04.01.01</t>
  </si>
  <si>
    <t>D.04.02.01</t>
  </si>
  <si>
    <t>D.04.02.02</t>
  </si>
  <si>
    <t>D.04.03.01</t>
  </si>
  <si>
    <t>D.04.04.02.</t>
  </si>
  <si>
    <t>D.04.07.01.</t>
  </si>
  <si>
    <t>D.05.00.00</t>
  </si>
  <si>
    <t>NAWIERZCHNIE</t>
  </si>
  <si>
    <t>D.05.03.05A</t>
  </si>
  <si>
    <t xml:space="preserve">warstwa wiążąca z betonu asfaltowego AC 22 W  PMB 25/55-60 gr. 8,0 cm
</t>
  </si>
  <si>
    <t>Mg</t>
  </si>
  <si>
    <t>D.05.03.13</t>
  </si>
  <si>
    <t>D.06.00.00</t>
  </si>
  <si>
    <t>D.06.01.01</t>
  </si>
  <si>
    <t>D.06.02.01</t>
  </si>
  <si>
    <t>D.06.03.01</t>
  </si>
  <si>
    <t>D.07.00.00</t>
  </si>
  <si>
    <t>D.07.01.01</t>
  </si>
  <si>
    <t>D.07.02.01</t>
  </si>
  <si>
    <t>przestawienie podpórek metalowych wraz z regulajcą długości ramienia</t>
  </si>
  <si>
    <t>D.07.05.01</t>
  </si>
  <si>
    <t>D.07.06.02</t>
  </si>
  <si>
    <t>D.08.00.00</t>
  </si>
  <si>
    <t>D.08.01.01.</t>
  </si>
  <si>
    <t>D.08.02.02.</t>
  </si>
  <si>
    <t>D.08.03.01.</t>
  </si>
  <si>
    <t>D.08.05.01.</t>
  </si>
  <si>
    <t>D.09.00.00</t>
  </si>
  <si>
    <t>D.09.01.01.</t>
  </si>
  <si>
    <t>D.10.00.00</t>
  </si>
  <si>
    <t>D.10.07.01.</t>
  </si>
  <si>
    <t>D.10.10.10</t>
  </si>
  <si>
    <t>D.10.10.17</t>
  </si>
  <si>
    <t>odtworzenie przebiegu trasy drogi, inwentaryzacja powykonawcza</t>
  </si>
  <si>
    <r>
      <rPr>
        <sz val="11"/>
        <rFont val="Calibri"/>
        <family val="2"/>
        <charset val="238"/>
        <scheme val="minor"/>
      </rPr>
      <t>Wyszczególnienie elementów rozliczeniowych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</si>
  <si>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PRZYGOTOWAWCZE</t>
    </r>
  </si>
  <si>
    <r>
      <rPr>
        <u/>
        <sz val="11"/>
        <rFont val="Calibri"/>
        <family val="2"/>
        <charset val="238"/>
        <scheme val="minor"/>
      </rPr>
      <t>Odtworzenie trasy i punktów wysokościowych</t>
    </r>
  </si>
  <si>
    <r>
      <rPr>
        <sz val="11"/>
        <rFont val="Calibri"/>
        <family val="2"/>
        <charset val="238"/>
        <scheme val="minor"/>
      </rPr>
      <t>odtworzenie przebiegu trasy drogi</t>
    </r>
    <r>
      <rPr>
        <sz val="11"/>
        <color rgb="FF000000"/>
        <rFont val="Calibri"/>
        <family val="2"/>
        <charset val="238"/>
        <scheme val="minor"/>
      </rPr>
      <t xml:space="preserve">, inwentaryzacja powykonawcza </t>
    </r>
  </si>
  <si>
    <r>
      <rPr>
        <u/>
        <sz val="11"/>
        <rFont val="Calibri"/>
        <family val="2"/>
        <charset val="238"/>
        <scheme val="minor"/>
      </rPr>
      <t>Usunięcie drzew i krzewów</t>
    </r>
  </si>
  <si>
    <r>
      <rPr>
        <sz val="11"/>
        <rFont val="Calibri"/>
        <family val="2"/>
        <charset val="238"/>
        <scheme val="minor"/>
      </rPr>
      <t>usunięcie drzew wraz z karczowaniem karp i wywiezieniem poza teren budowy</t>
    </r>
  </si>
  <si>
    <r>
      <rPr>
        <sz val="11"/>
        <rFont val="Calibri"/>
        <family val="2"/>
        <charset val="238"/>
        <scheme val="minor"/>
      </rPr>
      <t>usunięcie zadrzewienia i zakrzaczenia wraz z wywiezieniem poza teren budowy</t>
    </r>
  </si>
  <si>
    <r>
      <rPr>
        <sz val="11"/>
        <rFont val="Calibri"/>
        <family val="2"/>
        <charset val="238"/>
        <scheme val="minor"/>
      </rPr>
      <t>karczowaniem karp z wywiezieniem poza teren budowy</t>
    </r>
  </si>
  <si>
    <r>
      <rPr>
        <u/>
        <sz val="11"/>
        <rFont val="Calibri"/>
        <family val="2"/>
        <charset val="238"/>
        <scheme val="minor"/>
      </rPr>
      <t>Zdjęcie warstwy ziemi urodzajne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</si>
  <si>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zdjęcie warstwy humusu do wykorzystania z magazynowaniem w obrębie budowy</t>
    </r>
  </si>
  <si>
    <r>
      <rPr>
        <sz val="11"/>
        <rFont val="Calibri"/>
        <family val="2"/>
        <charset val="238"/>
        <scheme val="minor"/>
      </rPr>
      <t>zdjęcie warstwy humusu z wywozem poza teren budowy
wg. tabeli zdjęcia humusu</t>
    </r>
  </si>
  <si>
    <r>
      <rPr>
        <u/>
        <sz val="11"/>
        <rFont val="Calibri"/>
        <family val="2"/>
        <charset val="238"/>
        <scheme val="minor"/>
      </rPr>
      <t>Wyburzenie elementów obiektów budowlanych</t>
    </r>
  </si>
  <si>
    <r>
      <rPr>
        <sz val="11"/>
        <rFont val="Calibri"/>
        <family val="2"/>
        <charset val="238"/>
        <scheme val="minor"/>
      </rPr>
      <t>rozbiórka istniejących ogrodzeń</t>
    </r>
  </si>
  <si>
    <r>
      <rPr>
        <u/>
        <sz val="11"/>
        <rFont val="Calibri"/>
        <family val="2"/>
        <charset val="238"/>
        <scheme val="minor"/>
      </rPr>
      <t>Rozbiórka elementów dróg i ulic</t>
    </r>
  </si>
  <si>
    <r>
      <rPr>
        <sz val="11"/>
        <rFont val="Calibri"/>
        <family val="2"/>
        <charset val="238"/>
        <scheme val="minor"/>
      </rPr>
      <t>frezowanie warstwowe istniejącej nawierzchni asfaltowej na gr. 4,0cm</t>
    </r>
  </si>
  <si>
    <r>
      <rPr>
        <sz val="11"/>
        <rFont val="Calibri"/>
        <family val="2"/>
        <charset val="238"/>
        <scheme val="minor"/>
      </rPr>
      <t>całkowita rozbiórka zjazdów z kostki betonowej</t>
    </r>
  </si>
  <si>
    <r>
      <rPr>
        <sz val="11"/>
        <rFont val="Calibri"/>
        <family val="2"/>
        <charset val="238"/>
        <scheme val="minor"/>
      </rPr>
      <t>całkowita rozbiórka zjazdów z nawierzchni betonowej</t>
    </r>
  </si>
  <si>
    <r>
      <rPr>
        <sz val="11"/>
        <rFont val="Calibri"/>
        <family val="2"/>
        <charset val="238"/>
        <scheme val="minor"/>
      </rPr>
      <t>całkowita rozbiórka zjazdów z kruszywa</t>
    </r>
  </si>
  <si>
    <r>
      <rPr>
        <sz val="11"/>
        <rFont val="Calibri"/>
        <family val="2"/>
        <charset val="238"/>
        <scheme val="minor"/>
      </rPr>
      <t>rozbiórka istniejących rowów krytych pod zjazdami</t>
    </r>
  </si>
  <si>
    <r>
      <rPr>
        <sz val="11"/>
        <rFont val="Calibri"/>
        <family val="2"/>
        <charset val="238"/>
        <scheme val="minor"/>
      </rPr>
      <t>rozbiórka istniejących betonowych oraz kamiennych murków oporowych przy zjazdach</t>
    </r>
  </si>
  <si>
    <r>
      <rPr>
        <sz val="11"/>
        <rFont val="Calibri"/>
        <family val="2"/>
        <charset val="238"/>
        <scheme val="minor"/>
      </rPr>
      <t>demontaż znaków i tablic drogowych</t>
    </r>
  </si>
  <si>
    <r>
      <rPr>
        <sz val="11"/>
        <rFont val="Calibri"/>
        <family val="2"/>
        <charset val="238"/>
        <scheme val="minor"/>
      </rPr>
      <t>demontaż słupków stalowych do znaków drogowych</t>
    </r>
  </si>
  <si>
    <r>
      <rPr>
        <sz val="11"/>
        <rFont val="Calibri"/>
        <family val="2"/>
        <charset val="238"/>
        <scheme val="minor"/>
      </rPr>
      <t>demontaż konstrukcji wsporczych tablic drogowych</t>
    </r>
  </si>
  <si>
    <r>
      <rPr>
        <sz val="11"/>
        <rFont val="Calibri"/>
        <family val="2"/>
        <charset val="238"/>
        <scheme val="minor"/>
      </rPr>
      <t>demontaż słupków kilometrowych i hektometrowych</t>
    </r>
  </si>
  <si>
    <r>
      <rPr>
        <u/>
        <sz val="11"/>
        <rFont val="Calibri"/>
        <family val="2"/>
        <charset val="238"/>
        <scheme val="minor"/>
      </rPr>
      <t>Przebudowa kablowych linii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elektroenergetycznych</t>
    </r>
  </si>
  <si>
    <r>
      <rPr>
        <sz val="11"/>
        <rFont val="Calibri"/>
        <family val="2"/>
        <charset val="238"/>
        <scheme val="minor"/>
      </rPr>
      <t>demontaż słupa rozkracznego z żerdzi ZN10</t>
    </r>
  </si>
  <si>
    <r>
      <rPr>
        <sz val="11"/>
        <rFont val="Calibri"/>
        <family val="2"/>
        <charset val="238"/>
        <scheme val="minor"/>
      </rPr>
      <t>demontaż słupa drewnianego</t>
    </r>
  </si>
  <si>
    <r>
      <rPr>
        <sz val="11"/>
        <rFont val="Calibri"/>
        <family val="2"/>
        <charset val="238"/>
        <scheme val="minor"/>
      </rPr>
      <t>demontaż przewodów AL50mm2 do ponownego wykorzystania</t>
    </r>
  </si>
  <si>
    <r>
      <rPr>
        <sz val="11"/>
        <rFont val="Calibri"/>
        <family val="2"/>
        <charset val="238"/>
        <scheme val="minor"/>
      </rPr>
      <t>demontaż przewodów AL25mm2 do ponownego wykorzystania</t>
    </r>
  </si>
  <si>
    <r>
      <rPr>
        <sz val="11"/>
        <rFont val="Calibri"/>
        <family val="2"/>
        <charset val="238"/>
        <scheme val="minor"/>
      </rPr>
      <t>montaż kompletnego słupa narożnego typu N5- 10,5/12E wraz z przełożeniem infrastruktury dodatkowej</t>
    </r>
  </si>
  <si>
    <r>
      <rPr>
        <sz val="11"/>
        <rFont val="Calibri"/>
        <family val="2"/>
        <charset val="238"/>
        <scheme val="minor"/>
      </rPr>
      <t>montaż kompletnego słupa krańcowo- przelotowego typu KP3-10,5/10E</t>
    </r>
  </si>
  <si>
    <r>
      <rPr>
        <sz val="11"/>
        <rFont val="Calibri"/>
        <family val="2"/>
        <charset val="238"/>
        <scheme val="minor"/>
      </rPr>
      <t>montaż przewodów AL50mm2</t>
    </r>
  </si>
  <si>
    <r>
      <rPr>
        <sz val="11"/>
        <rFont val="Calibri"/>
        <family val="2"/>
        <charset val="238"/>
        <scheme val="minor"/>
      </rPr>
      <t>montaż przewodów AL25mm2</t>
    </r>
  </si>
  <si>
    <r>
      <rPr>
        <sz val="11"/>
        <rFont val="Calibri"/>
        <family val="2"/>
        <charset val="238"/>
        <scheme val="minor"/>
      </rPr>
      <t>przełożenie po projektowanej trasie istniejącego kabla YAKY4x120mm2</t>
    </r>
  </si>
  <si>
    <r>
      <rPr>
        <sz val="11"/>
        <rFont val="Calibri"/>
        <family val="2"/>
        <charset val="238"/>
        <scheme val="minor"/>
      </rPr>
      <t>montaż wysięgników pojedynczych na słupach wraz z oprawami oświetlaniowymi 24LED 50W</t>
    </r>
  </si>
  <si>
    <r>
      <rPr>
        <sz val="11"/>
        <rFont val="Calibri"/>
        <family val="2"/>
        <charset val="238"/>
        <scheme val="minor"/>
      </rPr>
      <t>dowieszenie przewodu oświetleniowego AsXSn 2x25mm2</t>
    </r>
  </si>
  <si>
    <r>
      <rPr>
        <sz val="11"/>
        <rFont val="Calibri"/>
        <family val="2"/>
        <charset val="238"/>
        <scheme val="minor"/>
      </rPr>
      <t>montaż odgromników i uziemienia na słupie i stacji trafo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</si>
  <si>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ZIEMNE</t>
    </r>
  </si>
  <si>
    <r>
      <rPr>
        <u/>
        <sz val="11"/>
        <rFont val="Calibri"/>
        <family val="2"/>
        <charset val="238"/>
        <scheme val="minor"/>
      </rPr>
      <t>Wykonanie wykopów (wykonanie koryta,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regulacja rowów drogowych i korony drogi)</t>
    </r>
  </si>
  <si>
    <r>
      <rPr>
        <sz val="11"/>
        <rFont val="Calibri"/>
        <family val="2"/>
        <charset val="238"/>
        <scheme val="minor"/>
      </rPr>
      <t>wykonanie wykopów z odwiezieniem gruntu na odkład poza teren budowy</t>
    </r>
    <r>
      <rPr>
        <sz val="11"/>
        <color rgb="FF000000"/>
        <rFont val="Calibri"/>
        <family val="2"/>
        <charset val="238"/>
        <scheme val="minor"/>
      </rPr>
      <t xml:space="preserve"> wraz z wykonaniem rowów </t>
    </r>
  </si>
  <si>
    <r>
      <rPr>
        <sz val="11"/>
        <rFont val="Calibri"/>
        <family val="2"/>
        <charset val="238"/>
        <scheme val="minor"/>
      </rPr>
      <t>wykonanie wykopów z przemieszczeniem gruntu w nasyp w obrębie budowy</t>
    </r>
    <r>
      <rPr>
        <sz val="11"/>
        <color rgb="FF000000"/>
        <rFont val="Calibri"/>
        <family val="2"/>
        <charset val="238"/>
        <scheme val="minor"/>
      </rPr>
      <t xml:space="preserve"> wraz z wykonaniem rowów </t>
    </r>
  </si>
  <si>
    <r>
      <rPr>
        <u/>
        <sz val="11"/>
        <rFont val="Calibri"/>
        <family val="2"/>
        <charset val="238"/>
        <scheme val="minor"/>
      </rPr>
      <t>Wykonanie nasypów (regulacja rowów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drogowych i korony drogi)</t>
    </r>
  </si>
  <si>
    <r>
      <rPr>
        <sz val="11"/>
        <rFont val="Calibri"/>
        <family val="2"/>
        <charset val="238"/>
        <scheme val="minor"/>
      </rPr>
      <t>wykonanie nasypów z gruntu z dokopu pozyskanego  poza terenem budowy</t>
    </r>
  </si>
  <si>
    <r>
      <rPr>
        <sz val="11"/>
        <rFont val="Calibri"/>
        <family val="2"/>
        <charset val="238"/>
        <scheme val="minor"/>
      </rPr>
      <t>wykonanie nasypów z gruntu z wykopu</t>
    </r>
  </si>
  <si>
    <r>
      <rPr>
        <b/>
        <sz val="11"/>
        <rFont val="Calibri"/>
        <family val="2"/>
        <charset val="238"/>
        <scheme val="minor"/>
      </rPr>
      <t>ODWODNIENIE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KORPUSU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DROGOWEGO</t>
    </r>
  </si>
  <si>
    <r>
      <rPr>
        <u/>
        <sz val="11"/>
        <rFont val="Calibri"/>
        <family val="2"/>
        <charset val="238"/>
        <scheme val="minor"/>
      </rPr>
      <t>Przepust pod koroną drog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</si>
  <si>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wykonanie kompletnego przepustu z rur PEHD Ø600 mm na podsypce piask. gr. 10,0cm i fundamencie gr.30,0cm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</si>
  <si>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umocnienie wlotu i wylotu brukiem kamiennym 16-20cm na podsypce cem.-piask. gr. 5,0cm z wypełnieniem spoin zaprawą cem.-piask.</t>
    </r>
  </si>
  <si>
    <r>
      <rPr>
        <sz val="11"/>
        <rFont val="Calibri"/>
        <family val="2"/>
        <charset val="238"/>
        <scheme val="minor"/>
      </rPr>
      <t>montaż prefabrykowanej betonowej ścianki kołnierzowej na gruncie stab. cementem Rm=2,5Mpa gr. 25,0cm</t>
    </r>
  </si>
  <si>
    <r>
      <rPr>
        <u/>
        <sz val="11"/>
        <rFont val="Calibri"/>
        <family val="2"/>
        <charset val="238"/>
        <scheme val="minor"/>
      </rPr>
      <t>Profilowanie i zagęszcenie podłoza pod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warstwy konstrukcyjne</t>
    </r>
  </si>
  <si>
    <r>
      <rPr>
        <sz val="11"/>
        <rFont val="Calibri"/>
        <family val="2"/>
        <charset val="238"/>
        <scheme val="minor"/>
      </rPr>
      <t>profilowanie i zagęszczenie podłoża pod warstwy konstrukcyjne nawierzchni</t>
    </r>
  </si>
  <si>
    <r>
      <rPr>
        <u/>
        <sz val="11"/>
        <rFont val="Calibri"/>
        <family val="2"/>
        <charset val="238"/>
        <scheme val="minor"/>
      </rPr>
      <t>Warstwa ulepszonego podłoża z mieszanki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niezwiązanej </t>
    </r>
  </si>
  <si>
    <r>
      <rPr>
        <sz val="11"/>
        <rFont val="Calibri"/>
        <family val="2"/>
        <charset val="238"/>
        <scheme val="minor"/>
      </rPr>
      <t>warstwa ulepszonego podłoża pod dojścia i chodnikach z mieszanki niezwiązanej o CBR≥20% gr. 10,0cm</t>
    </r>
  </si>
  <si>
    <r>
      <rPr>
        <u/>
        <sz val="11"/>
        <rFont val="Calibri"/>
        <family val="2"/>
        <charset val="238"/>
        <scheme val="minor"/>
      </rPr>
      <t>Warstwa ulepszonego podłoża z gruntu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stabilizowanego cementem</t>
    </r>
  </si>
  <si>
    <r>
      <rPr>
        <sz val="11"/>
        <rFont val="Calibri"/>
        <family val="2"/>
        <charset val="238"/>
        <scheme val="minor"/>
      </rPr>
      <t>grunt stabilizowany cementem Rm=2,5MPa gr. 25,0cm</t>
    </r>
  </si>
  <si>
    <r>
      <rPr>
        <u/>
        <sz val="11"/>
        <rFont val="Calibri"/>
        <family val="2"/>
        <charset val="238"/>
        <scheme val="minor"/>
      </rPr>
      <t>Oczyszczenie i skropienie warstw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konstrukcyjnych</t>
    </r>
  </si>
  <si>
    <r>
      <rPr>
        <sz val="11"/>
        <rFont val="Calibri"/>
        <family val="2"/>
        <charset val="238"/>
        <scheme val="minor"/>
      </rPr>
      <t>oczyszczenie i skropienie warstw konstrukcyjnych</t>
    </r>
  </si>
  <si>
    <r>
      <rPr>
        <u/>
        <sz val="11"/>
        <rFont val="Calibri"/>
        <family val="2"/>
        <charset val="238"/>
        <scheme val="minor"/>
      </rPr>
      <t>Podbudowa z mieszanki niezwiązane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</si>
  <si>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warstwa podbudowy z mieszanki niezwiązanej kruszywa C90/3 gr. 20,0cm</t>
    </r>
  </si>
  <si>
    <r>
      <rPr>
        <sz val="11"/>
        <rFont val="Calibri"/>
        <family val="2"/>
        <charset val="238"/>
        <scheme val="minor"/>
      </rPr>
      <t>warstwa podbudowy pod dojścia i chodniki z mieszanki niezwiązanej kruszywa C90/3 gr. 15,0cm</t>
    </r>
  </si>
  <si>
    <r>
      <rPr>
        <u/>
        <sz val="11"/>
        <rFont val="Calibri"/>
        <family val="2"/>
        <charset val="238"/>
        <scheme val="minor"/>
      </rPr>
      <t>Podbudowa z betonu asfaltowego</t>
    </r>
  </si>
  <si>
    <r>
      <rPr>
        <u/>
        <sz val="11"/>
        <rFont val="Calibri"/>
        <family val="2"/>
        <charset val="238"/>
        <scheme val="minor"/>
      </rPr>
      <t>Nawierzchnia z betonu asfaltowego </t>
    </r>
  </si>
  <si>
    <r>
      <rPr>
        <sz val="11"/>
        <rFont val="Calibri"/>
        <family val="2"/>
        <charset val="238"/>
        <scheme val="minor"/>
      </rPr>
      <t>warstwa wyrównawczo-wzmacniająca z betonu asfaltowego AC 16 W  PMB 25/55-60</t>
    </r>
  </si>
  <si>
    <r>
      <rPr>
        <sz val="11"/>
        <rFont val="Calibri"/>
        <family val="2"/>
        <charset val="238"/>
        <scheme val="minor"/>
      </rPr>
      <t>ułożenie siatek do nawierzchni asfaltowych</t>
    </r>
  </si>
  <si>
    <r>
      <rPr>
        <u/>
        <sz val="11"/>
        <rFont val="Calibri"/>
        <family val="2"/>
        <charset val="238"/>
        <scheme val="minor"/>
      </rPr>
      <t>Nawierzchnia z mieszanki grysowo-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mastyksowej (SMA)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</si>
  <si>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WYKOŃCZENIOWE</t>
    </r>
  </si>
  <si>
    <r>
      <rPr>
        <u/>
        <sz val="11"/>
        <rFont val="Calibri"/>
        <family val="2"/>
        <charset val="238"/>
        <scheme val="minor"/>
      </rPr>
      <t>Umocnienie powierzchniowe skarp, rowów 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ścieków</t>
    </r>
  </si>
  <si>
    <r>
      <rPr>
        <sz val="11"/>
        <rFont val="Calibri"/>
        <family val="2"/>
        <charset val="238"/>
        <scheme val="minor"/>
      </rPr>
      <t>umocnienie skarp oraz dna i skarp rowów poprzez humusowanie na gr. 5 cm wraz z obsianiem trawą</t>
    </r>
  </si>
  <si>
    <r>
      <rPr>
        <sz val="11"/>
        <rFont val="Calibri"/>
        <family val="2"/>
        <charset val="238"/>
        <scheme val="minor"/>
      </rPr>
      <t>umocnienie rowu drogowego brukiem kamiennym 16-20cm na podsypce cem.-piask. gr. 5,0cm z wypełnieniem spoin zaprawą cem.- piask.</t>
    </r>
  </si>
  <si>
    <r>
      <rPr>
        <sz val="11"/>
        <rFont val="Calibri"/>
        <family val="2"/>
        <charset val="238"/>
        <scheme val="minor"/>
      </rPr>
      <t>umocnienie skarp brukiem kamiennym 16- 20cm na podsypce cem.-piask. gr. 5,0cm z wypełnieniem spoin zaprawą cem.-piask. z podparcie ławą z oporem z betonu klasy C16/20</t>
    </r>
  </si>
  <si>
    <r>
      <rPr>
        <u/>
        <sz val="11"/>
        <rFont val="Calibri"/>
        <family val="2"/>
        <charset val="238"/>
        <scheme val="minor"/>
      </rPr>
      <t>Rowy kryte </t>
    </r>
  </si>
  <si>
    <r>
      <rPr>
        <sz val="11"/>
        <rFont val="Calibri"/>
        <family val="2"/>
        <charset val="238"/>
        <scheme val="minor"/>
      </rPr>
      <t>wykonanie kompletnego rowu krytego z rur PEHD Ø400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</si>
  <si>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kompletnego rowu krytego z rur PEHD Ø500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</si>
  <si>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kompletnej studni rewizyjnej rowu krytego z rur PEHD Ø1000 z pierścieniem odciążającym oraz prefabrykowaną płytą górną i włazem lub wpustem</t>
    </r>
  </si>
  <si>
    <r>
      <rPr>
        <sz val="11"/>
        <rFont val="Calibri"/>
        <family val="2"/>
        <charset val="238"/>
        <scheme val="minor"/>
      </rPr>
      <t>wykonanie kompletnej studzienki wpustowej z rur PEHD Ø500 z pierścieniem odciążającym</t>
    </r>
  </si>
  <si>
    <r>
      <rPr>
        <sz val="11"/>
        <rFont val="Calibri"/>
        <family val="2"/>
        <charset val="238"/>
        <scheme val="minor"/>
      </rPr>
      <t>wykonanie przykanalika ze studzienki wpustowej do rowu z Ø150</t>
    </r>
  </si>
  <si>
    <r>
      <rPr>
        <u/>
        <sz val="11"/>
        <rFont val="Calibri"/>
        <family val="2"/>
        <charset val="238"/>
        <scheme val="minor"/>
      </rPr>
      <t>Umocnienie poboczy</t>
    </r>
  </si>
  <si>
    <r>
      <rPr>
        <sz val="11"/>
        <rFont val="Calibri"/>
        <family val="2"/>
        <charset val="238"/>
        <scheme val="minor"/>
      </rPr>
      <t>umocnienie poboczy mieszanką niezwiązaną 0/31,5 gr. 12,0cm</t>
    </r>
  </si>
  <si>
    <r>
      <rPr>
        <b/>
        <sz val="11"/>
        <rFont val="Calibri"/>
        <family val="2"/>
        <charset val="238"/>
        <scheme val="minor"/>
      </rPr>
      <t>URZĄDZENIA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BEZPIECZEŃSTWA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RUCHU</t>
    </r>
  </si>
  <si>
    <r>
      <rPr>
        <u/>
        <sz val="11"/>
        <rFont val="Calibri"/>
        <family val="2"/>
        <charset val="238"/>
        <scheme val="minor"/>
      </rPr>
      <t>Oznakowanie poziome</t>
    </r>
  </si>
  <si>
    <r>
      <rPr>
        <sz val="11"/>
        <rFont val="Calibri"/>
        <family val="2"/>
        <charset val="238"/>
        <scheme val="minor"/>
      </rPr>
      <t>oznakowanie poziome grubowarstwowe z mikrokulkami szklanymi refleksyjnymi</t>
    </r>
  </si>
  <si>
    <r>
      <rPr>
        <u/>
        <sz val="11"/>
        <rFont val="Calibri"/>
        <family val="2"/>
        <charset val="238"/>
        <scheme val="minor"/>
      </rPr>
      <t>Oznakowanie pionowe</t>
    </r>
  </si>
  <si>
    <r>
      <rPr>
        <sz val="11"/>
        <rFont val="Calibri"/>
        <family val="2"/>
        <charset val="238"/>
        <scheme val="minor"/>
      </rPr>
      <t>ustawienie tarczy nowego znaku drogowego A z grupy średnich</t>
    </r>
  </si>
  <si>
    <r>
      <rPr>
        <sz val="11"/>
        <rFont val="Calibri"/>
        <family val="2"/>
        <charset val="238"/>
        <scheme val="minor"/>
      </rPr>
      <t>ustawienie tarczy nowego znaku drogowego B z grupy średnich</t>
    </r>
  </si>
  <si>
    <r>
      <rPr>
        <sz val="11"/>
        <rFont val="Calibri"/>
        <family val="2"/>
        <charset val="238"/>
        <scheme val="minor"/>
      </rPr>
      <t>ustawienie tarczy nowego znaku drogowego D z grupy średnich</t>
    </r>
  </si>
  <si>
    <r>
      <rPr>
        <sz val="11"/>
        <rFont val="Calibri"/>
        <family val="2"/>
        <charset val="238"/>
        <scheme val="minor"/>
      </rPr>
      <t>ustawienie tarczy nowej tablicy drogowej E z grupy średnich</t>
    </r>
  </si>
  <si>
    <r>
      <rPr>
        <sz val="11"/>
        <rFont val="Calibri"/>
        <family val="2"/>
        <charset val="238"/>
        <scheme val="minor"/>
      </rPr>
      <t>ustawienie tarczy nowego znaku drogowego G z grupy średnich</t>
    </r>
  </si>
  <si>
    <r>
      <rPr>
        <sz val="11"/>
        <rFont val="Calibri"/>
        <family val="2"/>
        <charset val="238"/>
        <scheme val="minor"/>
      </rPr>
      <t>ustawienie tarczy nowej tabliczki drogowej T z grupy średnich</t>
    </r>
  </si>
  <si>
    <r>
      <rPr>
        <sz val="11"/>
        <rFont val="Calibri"/>
        <family val="2"/>
        <charset val="238"/>
        <scheme val="minor"/>
      </rPr>
      <t>ustawienie słupków do znaków stalowych</t>
    </r>
  </si>
  <si>
    <r>
      <rPr>
        <sz val="11"/>
        <rFont val="Calibri"/>
        <family val="2"/>
        <charset val="238"/>
        <scheme val="minor"/>
      </rPr>
      <t>ustawienie konstrukcji wsporczych do tablic stalowych</t>
    </r>
  </si>
  <si>
    <r>
      <rPr>
        <u/>
        <sz val="11"/>
        <rFont val="Calibri"/>
        <family val="2"/>
        <charset val="238"/>
        <scheme val="minor"/>
      </rPr>
      <t>Bariery ochronne stalowe</t>
    </r>
  </si>
  <si>
    <r>
      <rPr>
        <sz val="11"/>
        <rFont val="Calibri"/>
        <family val="2"/>
        <charset val="238"/>
        <scheme val="minor"/>
      </rPr>
      <t>ustawienie barier ochronnych typu Nw, W3, A (Sp-09/1,33)</t>
    </r>
  </si>
  <si>
    <r>
      <rPr>
        <u/>
        <sz val="11"/>
        <rFont val="Calibri"/>
        <family val="2"/>
        <charset val="238"/>
        <scheme val="minor"/>
      </rPr>
      <t>Urządzenia zabezpieczające ruch pieszy</t>
    </r>
  </si>
  <si>
    <r>
      <rPr>
        <sz val="11"/>
        <rFont val="Calibri"/>
        <family val="2"/>
        <charset val="238"/>
        <scheme val="minor"/>
      </rPr>
      <t>ustawienie balustrad U-11a</t>
    </r>
  </si>
  <si>
    <r>
      <rPr>
        <b/>
        <sz val="11"/>
        <rFont val="Calibri"/>
        <family val="2"/>
        <charset val="238"/>
        <scheme val="minor"/>
      </rPr>
      <t>ELEMENTY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ULIC</t>
    </r>
  </si>
  <si>
    <r>
      <rPr>
        <u/>
        <sz val="11"/>
        <rFont val="Calibri"/>
        <family val="2"/>
        <charset val="238"/>
        <scheme val="minor"/>
      </rPr>
      <t>Krawężniki betonowe</t>
    </r>
  </si>
  <si>
    <r>
      <rPr>
        <sz val="11"/>
        <rFont val="Calibri"/>
        <family val="2"/>
        <charset val="238"/>
        <scheme val="minor"/>
      </rPr>
      <t>ustawienie obniżonych krawężników betonowych 20x30  na podsypce cement.- piaskowej gr 5,0cm na ławie betonowej kl. C12/15 z oporem na podsypce cement.- piaskowej gr. 20,0cm,</t>
    </r>
  </si>
  <si>
    <r>
      <rPr>
        <sz val="11"/>
        <rFont val="Calibri"/>
        <family val="2"/>
        <charset val="238"/>
        <scheme val="minor"/>
      </rPr>
      <t>ustawienie krawężników betonowych 20x30  na podsypce cement.-piaskowej gr 5,0cm na ławie betonowej kl. C12/15 z oporem na podsypce cement.-piaskowej gr. 20,0cm</t>
    </r>
  </si>
  <si>
    <r>
      <rPr>
        <u/>
        <sz val="11"/>
        <rFont val="Calibri"/>
        <family val="2"/>
        <charset val="238"/>
        <scheme val="minor"/>
      </rPr>
      <t>Chodniki i dojścia z brukowej kostki betonowe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</si>
  <si>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ułożenie nawierzchni dojść i chodników z kostki betonowej gr. 6,0cm na  podsypce cement. - piaskowej gr. 3,0cm</t>
    </r>
  </si>
  <si>
    <r>
      <rPr>
        <u/>
        <sz val="11"/>
        <rFont val="Calibri"/>
        <family val="2"/>
        <charset val="238"/>
        <scheme val="minor"/>
      </rPr>
      <t>Obrzeża betonowe 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</si>
  <si>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</si>
  <si>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 z oporem z betonu klasy</t>
    </r>
  </si>
  <si>
    <r>
      <rPr>
        <u/>
        <sz val="11"/>
        <rFont val="Calibri"/>
        <family val="2"/>
        <charset val="238"/>
        <scheme val="minor"/>
      </rPr>
      <t>Ściek z prefabrykowanych elementów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betonowych</t>
    </r>
  </si>
  <si>
    <r>
      <rPr>
        <sz val="11"/>
        <rFont val="Calibri"/>
        <family val="2"/>
        <charset val="238"/>
        <scheme val="minor"/>
      </rPr>
      <t>ustawienie ścieku z bloczków betonowych 14x20 przy krawężniku na podsypce cementowo piaskowej gr. 10,0cm</t>
    </r>
  </si>
  <si>
    <r>
      <rPr>
        <b/>
        <sz val="11"/>
        <rFont val="Calibri"/>
        <family val="2"/>
        <charset val="238"/>
        <scheme val="minor"/>
      </rPr>
      <t>ZIELEŃ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DROGOWA</t>
    </r>
  </si>
  <si>
    <r>
      <rPr>
        <u/>
        <sz val="11"/>
        <rFont val="Calibri"/>
        <family val="2"/>
        <charset val="238"/>
        <scheme val="minor"/>
      </rPr>
      <t>Urządzenie trawników</t>
    </r>
  </si>
  <si>
    <r>
      <rPr>
        <sz val="11"/>
        <rFont val="Calibri"/>
        <family val="2"/>
        <charset val="238"/>
        <scheme val="minor"/>
      </rPr>
      <t>urządzenie trawników (zieleńcy) poprzez humusowanie gr. 5,0cm wraz z obsianiem trawą</t>
    </r>
  </si>
  <si>
    <r>
      <rPr>
        <b/>
        <sz val="11"/>
        <rFont val="Calibri"/>
        <family val="2"/>
        <charset val="238"/>
        <scheme val="minor"/>
      </rPr>
      <t>INNE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ROBOTY</t>
    </r>
  </si>
  <si>
    <r>
      <rPr>
        <u/>
        <sz val="11"/>
        <rFont val="Calibri"/>
        <family val="2"/>
        <charset val="238"/>
        <scheme val="minor"/>
      </rPr>
      <t>Zjazdy do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</si>
  <si>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wykonanie nawierzchni zjazdów indywidulanych i publicznych z kostki betonowej gr. 8,0cm na podsypce cem.-piask. gr. 3,0cm i podbudowie z mieszanki niezwiązanej kruszywa C90/3 gr. 20,0cm, warstwa ulepszonego podłoża z mieszanki niezwiązanej gr. 15,0cm, profilowanie i zagęszczanie podłoża</t>
    </r>
  </si>
  <si>
    <r>
      <rPr>
        <u/>
        <sz val="11"/>
        <rFont val="Calibri"/>
        <family val="2"/>
        <charset val="238"/>
        <scheme val="minor"/>
      </rPr>
      <t>Regulacja wysokościowa oraz zabezpeczenie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urządzeń uzbrojenia podziemnego</t>
    </r>
  </si>
  <si>
    <r>
      <rPr>
        <sz val="11"/>
        <rFont val="Calibri"/>
        <family val="2"/>
        <charset val="238"/>
        <scheme val="minor"/>
      </rPr>
      <t>ułożenie rur ochronnych dwudzielnych AROT P120S</t>
    </r>
  </si>
  <si>
    <r>
      <rPr>
        <sz val="11"/>
        <rFont val="Calibri"/>
        <family val="2"/>
        <charset val="238"/>
        <scheme val="minor"/>
      </rPr>
      <t>ocieplenie wodociągu otuliną z łupków styropianiowych wraz z owinięciem folią w obrębie rowów drogowych</t>
    </r>
  </si>
  <si>
    <r>
      <rPr>
        <sz val="11"/>
        <rFont val="Calibri"/>
        <family val="2"/>
        <charset val="238"/>
        <scheme val="minor"/>
      </rPr>
      <t>regulacja wysokościowa studzienek telekomunikacyjnych</t>
    </r>
  </si>
  <si>
    <r>
      <rPr>
        <sz val="11"/>
        <rFont val="Calibri"/>
        <family val="2"/>
        <charset val="238"/>
        <scheme val="minor"/>
      </rPr>
      <t>regulacja wysokościowa zasuw wodociągowych</t>
    </r>
  </si>
  <si>
    <r>
      <rPr>
        <u/>
        <sz val="11"/>
        <rFont val="Calibri"/>
        <family val="2"/>
        <charset val="238"/>
        <scheme val="minor"/>
      </rPr>
      <t>Zabezpieczenie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</si>
  <si>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tymczasowe zabezpieczenie posesji po rozebranych ogrodzeniach siatką wraz ze słupkami</t>
    </r>
  </si>
  <si>
    <r>
      <rPr>
        <sz val="11"/>
        <rFont val="Calibri"/>
        <family val="2"/>
        <charset val="238"/>
        <scheme val="minor"/>
      </rPr>
      <t>rozbiórka istniejącej nawierzchni asfaltowej</t>
    </r>
  </si>
  <si>
    <r>
      <rPr>
        <sz val="11"/>
        <rFont val="Calibri"/>
        <family val="2"/>
        <charset val="238"/>
        <scheme val="minor"/>
      </rPr>
      <t>wykonanie wykopów z przemieszczeniem gruntu w nasyp w obrębie budowy</t>
    </r>
  </si>
  <si>
    <r>
      <rPr>
        <sz val="11"/>
        <rFont val="Calibri"/>
        <family val="2"/>
        <charset val="238"/>
        <scheme val="minor"/>
      </rPr>
      <t>ustawienie ogrodzeń U-12a</t>
    </r>
  </si>
  <si>
    <r>
      <rPr>
        <sz val="11"/>
        <rFont val="Calibri"/>
        <family val="2"/>
        <charset val="238"/>
        <scheme val="minor"/>
      </rPr>
      <t>odtworzenie przebiegu trasy drogi</t>
    </r>
  </si>
  <si>
    <t>Przebudowa drogi powiatowej Zakrzew - Wolanów - Augustów (etap II)</t>
  </si>
  <si>
    <t>D.01.00.00</t>
  </si>
  <si>
    <t>D.01.01.01</t>
  </si>
  <si>
    <t>L.p.</t>
  </si>
  <si>
    <t>J.m.</t>
  </si>
  <si>
    <t>zdjęcie warstwy humusu z wywozem poza teren budowy wg. tabeli zdjęcia humusu</t>
  </si>
  <si>
    <t>Wykonanie wykopów (wykonanie koryta, regulacja rowów drogowych i korony drogi)</t>
  </si>
  <si>
    <t>D.08.01.01</t>
  </si>
  <si>
    <t>D.08.02.02</t>
  </si>
  <si>
    <t>D.08.03.01</t>
  </si>
  <si>
    <t>D.08.05.01</t>
  </si>
  <si>
    <t>D.09.01.01</t>
  </si>
  <si>
    <t>D.10.07.01</t>
  </si>
  <si>
    <t>D.04.04.02</t>
  </si>
  <si>
    <t>D.04.07.01</t>
  </si>
  <si>
    <t>warstwa wiążąca z betonu asfaltowego AC 22 W  PMB 25/55-60 gr. 8,0 cm</t>
  </si>
  <si>
    <t>Wykonanie wykopów (wykonanie koryta, regulacja rowów drogowych i korony drogi)</t>
  </si>
  <si>
    <t>Razem wartość robót (wartość netto)</t>
  </si>
  <si>
    <r>
      <rPr>
        <sz val="11"/>
        <rFont val="Calibri"/>
        <family val="2"/>
        <charset val="238"/>
        <scheme val="minor"/>
      </rPr>
      <t xml:space="preserve">warstwa ścieralna z mieszanki SMA </t>
    </r>
    <r>
      <rPr>
        <b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PMB 45/80-55 gr. 4,0 cm</t>
    </r>
  </si>
  <si>
    <r>
      <t xml:space="preserve">podbudowa zasadniacza warstwa górna z betonu asfaltowego AC 22 </t>
    </r>
    <r>
      <rPr>
        <b/>
        <sz val="11"/>
        <rFont val="Calibri"/>
        <family val="2"/>
        <charset val="238"/>
        <scheme val="minor"/>
      </rPr>
      <t>P</t>
    </r>
    <r>
      <rPr>
        <sz val="11"/>
        <rFont val="Calibri"/>
        <family val="2"/>
        <charset val="238"/>
        <scheme val="minor"/>
      </rPr>
      <t xml:space="preserve"> 35/50 gr. 11,0 cm</t>
    </r>
  </si>
  <si>
    <r>
      <t>podbudowa zasadniacza warstwa górna z betonu asfaltowego AC 22</t>
    </r>
    <r>
      <rPr>
        <b/>
        <sz val="11"/>
        <rFont val="Calibri"/>
        <family val="2"/>
        <charset val="238"/>
        <scheme val="minor"/>
      </rPr>
      <t xml:space="preserve"> P</t>
    </r>
    <r>
      <rPr>
        <sz val="11"/>
        <rFont val="Calibri"/>
        <family val="2"/>
        <charset val="238"/>
        <scheme val="minor"/>
      </rPr>
      <t xml:space="preserve"> 35/50 gr. 11,0 cm</t>
    </r>
  </si>
  <si>
    <t>KOSZTORYS OFERTOWY  (zm. 21.01.2021)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</si>
</sst>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Times New Roman"/>
      <charset val="204"/>
    </font>
    <font>
      <b/>
      <sz val="10"/>
      <name val="Arial Narrow"/>
      <family val="2"/>
      <charset val="238"/>
    </font>
    <font>
      <b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  <charset val="238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Times New Roman"/>
      <family val="1"/>
    </font>
    <font>
      <b/>
      <i/>
      <sz val="11"/>
      <name val="Arial Narrow"/>
      <family val="2"/>
    </font>
    <font>
      <sz val="11"/>
      <name val="Times New Roman"/>
      <family val="1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Times New Roman"/>
      <family val="1"/>
    </font>
    <font>
      <sz val="10"/>
      <name val="Times New Roman"/>
      <family val="2"/>
      <charset val="204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1" fontId="5" fillId="5" borderId="1" xfId="0" applyNumberFormat="1" applyFont="1" applyFill="1" applyBorder="1" applyAlignment="1">
      <alignment horizontal="center" vertical="center" shrinkToFit="1"/>
    </xf>
    <xf numFmtId="4" fontId="0" fillId="0" borderId="1" xfId="0" applyNumberForma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top"/>
    </xf>
    <xf numFmtId="0" fontId="24" fillId="8" borderId="15" xfId="0" applyFont="1" applyFill="1" applyBorder="1" applyAlignment="1" applyProtection="1">
      <alignment horizontal="center" vertical="center" wrapText="1"/>
    </xf>
    <xf numFmtId="0" fontId="23" fillId="8" borderId="15" xfId="0" applyFont="1" applyFill="1" applyBorder="1" applyAlignment="1" applyProtection="1">
      <alignment horizontal="center" vertical="center" wrapText="1"/>
    </xf>
    <xf numFmtId="1" fontId="23" fillId="8" borderId="15" xfId="0" applyNumberFormat="1" applyFont="1" applyFill="1" applyBorder="1" applyAlignment="1" applyProtection="1">
      <alignment horizontal="center" vertical="center" shrinkToFit="1"/>
    </xf>
    <xf numFmtId="0" fontId="23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1" fontId="23" fillId="0" borderId="1" xfId="0" applyNumberFormat="1" applyFont="1" applyFill="1" applyBorder="1" applyAlignment="1" applyProtection="1">
      <alignment horizontal="center" vertical="center" shrinkToFit="1"/>
    </xf>
    <xf numFmtId="0" fontId="23" fillId="5" borderId="1" xfId="0" applyFont="1" applyFill="1" applyBorder="1" applyAlignment="1" applyProtection="1">
      <alignment horizontal="center" vertical="center" wrapText="1"/>
    </xf>
    <xf numFmtId="4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vertical="center" wrapText="1"/>
    </xf>
    <xf numFmtId="4" fontId="23" fillId="3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left" vertical="center" wrapText="1"/>
    </xf>
    <xf numFmtId="2" fontId="23" fillId="5" borderId="1" xfId="0" applyNumberFormat="1" applyFont="1" applyFill="1" applyBorder="1" applyAlignment="1" applyProtection="1">
      <alignment horizontal="center" vertical="center" wrapText="1"/>
    </xf>
    <xf numFmtId="2" fontId="23" fillId="0" borderId="1" xfId="0" applyNumberFormat="1" applyFont="1" applyFill="1" applyBorder="1" applyAlignment="1" applyProtection="1">
      <alignment horizontal="center" vertical="center" wrapText="1"/>
    </xf>
    <xf numFmtId="4" fontId="23" fillId="5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center" wrapText="1"/>
    </xf>
    <xf numFmtId="1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4" fontId="23" fillId="0" borderId="2" xfId="0" applyNumberFormat="1" applyFont="1" applyFill="1" applyBorder="1" applyAlignment="1" applyProtection="1">
      <alignment horizontal="center" vertical="center" wrapText="1"/>
    </xf>
    <xf numFmtId="4" fontId="21" fillId="8" borderId="15" xfId="0" applyNumberFormat="1" applyFont="1" applyFill="1" applyBorder="1" applyAlignment="1" applyProtection="1">
      <alignment horizontal="right" vertical="center" wrapText="1"/>
    </xf>
    <xf numFmtId="4" fontId="23" fillId="5" borderId="2" xfId="0" applyNumberFormat="1" applyFont="1" applyFill="1" applyBorder="1" applyAlignment="1" applyProtection="1">
      <alignment horizontal="center" vertical="center" wrapText="1"/>
    </xf>
    <xf numFmtId="4" fontId="21" fillId="0" borderId="15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Alignment="1" applyProtection="1">
      <alignment horizontal="left" vertical="top"/>
    </xf>
    <xf numFmtId="4" fontId="21" fillId="0" borderId="18" xfId="0" applyNumberFormat="1" applyFont="1" applyFill="1" applyBorder="1" applyAlignment="1" applyProtection="1">
      <alignment horizontal="right" vertical="center" wrapText="1"/>
    </xf>
    <xf numFmtId="4" fontId="21" fillId="0" borderId="17" xfId="0" applyNumberFormat="1" applyFont="1" applyFill="1" applyBorder="1" applyAlignment="1" applyProtection="1">
      <alignment horizontal="right" vertical="center" wrapText="1"/>
    </xf>
    <xf numFmtId="4" fontId="23" fillId="0" borderId="1" xfId="0" applyNumberFormat="1" applyFont="1" applyBorder="1" applyAlignment="1" applyProtection="1">
      <alignment horizontal="center" vertical="center" wrapText="1"/>
      <protection locked="0"/>
    </xf>
    <xf numFmtId="4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1" fontId="21" fillId="6" borderId="13" xfId="0" applyNumberFormat="1" applyFont="1" applyFill="1" applyBorder="1" applyAlignment="1" applyProtection="1">
      <alignment horizontal="center" vertical="center" shrinkToFit="1"/>
    </xf>
    <xf numFmtId="1" fontId="21" fillId="6" borderId="9" xfId="0" applyNumberFormat="1" applyFont="1" applyFill="1" applyBorder="1" applyAlignment="1" applyProtection="1">
      <alignment horizontal="center" vertical="center" shrinkToFit="1"/>
    </xf>
    <xf numFmtId="1" fontId="21" fillId="6" borderId="16" xfId="0" applyNumberFormat="1" applyFont="1" applyFill="1" applyBorder="1" applyAlignment="1" applyProtection="1">
      <alignment horizontal="center" vertical="center" shrinkToFit="1"/>
    </xf>
    <xf numFmtId="0" fontId="22" fillId="6" borderId="12" xfId="0" applyFont="1" applyFill="1" applyBorder="1" applyAlignment="1" applyProtection="1">
      <alignment horizontal="center" vertical="center" wrapText="1"/>
    </xf>
    <xf numFmtId="0" fontId="22" fillId="6" borderId="11" xfId="0" applyFont="1" applyFill="1" applyBorder="1" applyAlignment="1" applyProtection="1">
      <alignment horizontal="center" vertical="center"/>
    </xf>
    <xf numFmtId="0" fontId="22" fillId="6" borderId="14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right" vertical="center" wrapText="1"/>
    </xf>
    <xf numFmtId="0" fontId="21" fillId="0" borderId="12" xfId="0" applyFont="1" applyFill="1" applyBorder="1" applyAlignment="1" applyProtection="1">
      <alignment horizontal="right" vertical="center" wrapText="1"/>
    </xf>
    <xf numFmtId="0" fontId="22" fillId="7" borderId="12" xfId="0" applyFont="1" applyFill="1" applyBorder="1" applyAlignment="1" applyProtection="1">
      <alignment horizontal="center" vertical="center"/>
    </xf>
    <xf numFmtId="0" fontId="22" fillId="7" borderId="11" xfId="0" applyFont="1" applyFill="1" applyBorder="1" applyAlignment="1" applyProtection="1">
      <alignment horizontal="center" vertical="center"/>
    </xf>
    <xf numFmtId="0" fontId="22" fillId="7" borderId="14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G154" sqref="G154"/>
    </sheetView>
  </sheetViews>
  <sheetFormatPr defaultRowHeight="12.75" x14ac:dyDescent="0.2"/>
  <cols>
    <col min="1" max="1" width="5.83203125" style="8" customWidth="1"/>
    <col min="2" max="2" width="12.6640625" style="8" customWidth="1"/>
    <col min="3" max="3" width="43.1640625" customWidth="1"/>
    <col min="4" max="4" width="6.83203125" style="8" customWidth="1"/>
    <col min="5" max="5" width="15.1640625" customWidth="1"/>
    <col min="6" max="10" width="17.33203125" customWidth="1"/>
    <col min="11" max="11" width="18.5" customWidth="1"/>
    <col min="12" max="12" width="11.5" customWidth="1"/>
    <col min="13" max="14" width="14" customWidth="1"/>
    <col min="15" max="15" width="14.83203125" customWidth="1"/>
    <col min="16" max="16" width="12.5" customWidth="1"/>
    <col min="17" max="17" width="10.1640625" bestFit="1" customWidth="1"/>
  </cols>
  <sheetData>
    <row r="1" spans="1:15" ht="30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5"/>
    </row>
    <row r="2" spans="1:15" x14ac:dyDescent="0.2">
      <c r="A2" s="101" t="s">
        <v>1</v>
      </c>
      <c r="B2" s="101" t="s">
        <v>2</v>
      </c>
      <c r="C2" s="103" t="s">
        <v>3</v>
      </c>
      <c r="D2" s="105" t="s">
        <v>4</v>
      </c>
      <c r="E2" s="106"/>
      <c r="F2" s="107" t="s">
        <v>213</v>
      </c>
      <c r="G2" s="35" t="s">
        <v>214</v>
      </c>
      <c r="H2" s="107" t="s">
        <v>221</v>
      </c>
      <c r="I2" s="38" t="s">
        <v>214</v>
      </c>
      <c r="J2" s="107" t="s">
        <v>216</v>
      </c>
      <c r="K2" s="38" t="s">
        <v>214</v>
      </c>
      <c r="L2" s="9" t="s">
        <v>5</v>
      </c>
      <c r="M2" s="9" t="s">
        <v>6</v>
      </c>
      <c r="N2" s="94" t="s">
        <v>217</v>
      </c>
      <c r="O2" s="95"/>
    </row>
    <row r="3" spans="1:15" x14ac:dyDescent="0.2">
      <c r="A3" s="102"/>
      <c r="B3" s="102"/>
      <c r="C3" s="104"/>
      <c r="D3" s="9" t="s">
        <v>7</v>
      </c>
      <c r="E3" s="9" t="s">
        <v>8</v>
      </c>
      <c r="F3" s="108"/>
      <c r="G3" s="36" t="s">
        <v>215</v>
      </c>
      <c r="H3" s="108"/>
      <c r="I3" s="39" t="s">
        <v>215</v>
      </c>
      <c r="J3" s="108"/>
      <c r="K3" s="39" t="s">
        <v>215</v>
      </c>
      <c r="L3" s="9" t="s">
        <v>9</v>
      </c>
      <c r="M3" s="9" t="s">
        <v>9</v>
      </c>
      <c r="N3" s="25" t="s">
        <v>218</v>
      </c>
      <c r="O3" s="25" t="s">
        <v>219</v>
      </c>
    </row>
    <row r="4" spans="1:15" x14ac:dyDescent="0.2">
      <c r="A4" s="10">
        <v>1</v>
      </c>
      <c r="B4" s="10">
        <v>2</v>
      </c>
      <c r="C4" s="10">
        <v>3</v>
      </c>
      <c r="D4" s="11">
        <v>4</v>
      </c>
      <c r="E4" s="11">
        <v>5</v>
      </c>
      <c r="F4" s="11"/>
      <c r="G4" s="11"/>
      <c r="H4" s="11"/>
      <c r="I4" s="11"/>
      <c r="J4" s="11"/>
      <c r="K4" s="11"/>
      <c r="L4" s="11">
        <v>6</v>
      </c>
      <c r="M4" s="11">
        <v>7</v>
      </c>
    </row>
    <row r="5" spans="1:15" x14ac:dyDescent="0.2">
      <c r="A5" s="7"/>
      <c r="B5" s="12" t="s">
        <v>10</v>
      </c>
      <c r="C5" s="4" t="s">
        <v>11</v>
      </c>
      <c r="D5" s="7"/>
      <c r="E5" s="4"/>
      <c r="F5" s="4"/>
      <c r="G5" s="4"/>
      <c r="H5" s="4"/>
      <c r="I5" s="4"/>
      <c r="J5" s="4"/>
      <c r="K5" s="4"/>
      <c r="L5" s="4"/>
      <c r="M5" s="4"/>
    </row>
    <row r="6" spans="1:15" x14ac:dyDescent="0.2">
      <c r="A6" s="6"/>
      <c r="B6" s="2" t="s">
        <v>12</v>
      </c>
      <c r="C6" s="3" t="s">
        <v>13</v>
      </c>
      <c r="D6" s="6"/>
      <c r="E6" s="32" t="s">
        <v>220</v>
      </c>
      <c r="F6" s="32" t="s">
        <v>220</v>
      </c>
      <c r="G6" s="32" t="s">
        <v>220</v>
      </c>
      <c r="H6" s="32" t="s">
        <v>220</v>
      </c>
      <c r="I6" s="32" t="s">
        <v>220</v>
      </c>
      <c r="J6" s="32" t="s">
        <v>220</v>
      </c>
      <c r="K6" s="32" t="s">
        <v>220</v>
      </c>
      <c r="L6" s="32" t="s">
        <v>220</v>
      </c>
      <c r="M6" s="32" t="s">
        <v>220</v>
      </c>
      <c r="N6" s="30" t="s">
        <v>220</v>
      </c>
      <c r="O6" s="30" t="s">
        <v>220</v>
      </c>
    </row>
    <row r="7" spans="1:15" x14ac:dyDescent="0.2">
      <c r="A7" s="1">
        <v>1</v>
      </c>
      <c r="B7" s="6"/>
      <c r="C7" s="3" t="s">
        <v>14</v>
      </c>
      <c r="D7" s="2" t="s">
        <v>15</v>
      </c>
      <c r="E7" s="16">
        <v>2.2829999999999999</v>
      </c>
      <c r="F7" s="16">
        <v>1.2709999999999999</v>
      </c>
      <c r="G7" s="24">
        <f>ROUND(F7*$L7,2)</f>
        <v>2121.52</v>
      </c>
      <c r="H7" s="16">
        <v>0.29499999999999998</v>
      </c>
      <c r="I7" s="24">
        <f>ROUND(H7*$L7,2)</f>
        <v>492.41</v>
      </c>
      <c r="J7" s="16">
        <v>0.71699999999999997</v>
      </c>
      <c r="K7" s="24">
        <f>ROUND(J7*$L7,2)</f>
        <v>1196.79</v>
      </c>
      <c r="L7" s="17">
        <v>1669.17</v>
      </c>
      <c r="M7" s="17">
        <f>E7*L7</f>
        <v>3810.7151100000001</v>
      </c>
      <c r="N7">
        <f>SUM(F7+H7+J7)</f>
        <v>2.2829999999999999</v>
      </c>
      <c r="O7" s="26">
        <f>SUM(G7+I7+K7)</f>
        <v>3810.72</v>
      </c>
    </row>
    <row r="8" spans="1:15" ht="35.25" customHeight="1" x14ac:dyDescent="0.2">
      <c r="A8" s="1">
        <v>2</v>
      </c>
      <c r="B8" s="6"/>
      <c r="C8" s="13" t="s">
        <v>16</v>
      </c>
      <c r="D8" s="2" t="s">
        <v>17</v>
      </c>
      <c r="E8" s="16">
        <v>3</v>
      </c>
      <c r="F8" s="16">
        <v>2</v>
      </c>
      <c r="G8" s="24">
        <f>ROUND(F8*$L8,2)</f>
        <v>300</v>
      </c>
      <c r="H8" s="16">
        <v>1</v>
      </c>
      <c r="I8" s="24">
        <f>ROUND(H8*$L8,2)</f>
        <v>150</v>
      </c>
      <c r="J8" s="16"/>
      <c r="K8" s="24">
        <f>ROUND(J8*$L8,2)</f>
        <v>0</v>
      </c>
      <c r="L8" s="17">
        <v>150</v>
      </c>
      <c r="M8" s="17">
        <f>E8*L8</f>
        <v>450</v>
      </c>
      <c r="N8">
        <f>SUM(F8+H8+J8)</f>
        <v>3</v>
      </c>
      <c r="O8" s="26">
        <f>SUM(G8+I8+K8)</f>
        <v>450</v>
      </c>
    </row>
    <row r="9" spans="1:15" x14ac:dyDescent="0.2">
      <c r="A9" s="6"/>
      <c r="B9" s="2" t="s">
        <v>18</v>
      </c>
      <c r="C9" s="3" t="s">
        <v>19</v>
      </c>
      <c r="D9" s="6"/>
      <c r="E9" s="16" t="s">
        <v>220</v>
      </c>
      <c r="F9" s="16" t="s">
        <v>220</v>
      </c>
      <c r="G9" s="16" t="s">
        <v>220</v>
      </c>
      <c r="H9" s="16" t="s">
        <v>220</v>
      </c>
      <c r="I9" s="16" t="s">
        <v>220</v>
      </c>
      <c r="J9" s="16" t="s">
        <v>220</v>
      </c>
      <c r="K9" s="16" t="s">
        <v>220</v>
      </c>
      <c r="L9" s="24" t="s">
        <v>220</v>
      </c>
      <c r="M9" s="24" t="s">
        <v>220</v>
      </c>
      <c r="N9" s="31" t="s">
        <v>220</v>
      </c>
      <c r="O9" s="31" t="s">
        <v>220</v>
      </c>
    </row>
    <row r="10" spans="1:15" ht="25.5" x14ac:dyDescent="0.2">
      <c r="A10" s="1">
        <v>3</v>
      </c>
      <c r="B10" s="6"/>
      <c r="C10" s="3" t="s">
        <v>20</v>
      </c>
      <c r="D10" s="2" t="s">
        <v>21</v>
      </c>
      <c r="E10" s="16">
        <v>26</v>
      </c>
      <c r="F10" s="16">
        <v>9</v>
      </c>
      <c r="G10" s="24">
        <f>ROUND(F10*$L10,2)</f>
        <v>1397.7</v>
      </c>
      <c r="H10" s="16">
        <v>2</v>
      </c>
      <c r="I10" s="24">
        <f>ROUND(H10*$L10,2)</f>
        <v>310.60000000000002</v>
      </c>
      <c r="J10" s="16">
        <v>15</v>
      </c>
      <c r="K10" s="24">
        <f>ROUND(J10*$L10,2)</f>
        <v>2329.5</v>
      </c>
      <c r="L10" s="17">
        <v>155.30000000000001</v>
      </c>
      <c r="M10" s="17">
        <f>E10*L10</f>
        <v>4037.8</v>
      </c>
      <c r="N10">
        <f t="shared" ref="N10:N12" si="0">SUM(F10+H10+J10)</f>
        <v>26</v>
      </c>
      <c r="O10" s="26">
        <f t="shared" ref="O10:O15" si="1">SUM(G10+I10+K10)</f>
        <v>4037.8</v>
      </c>
    </row>
    <row r="11" spans="1:15" ht="25.5" x14ac:dyDescent="0.2">
      <c r="A11" s="1">
        <v>4</v>
      </c>
      <c r="B11" s="6"/>
      <c r="C11" s="3" t="s">
        <v>22</v>
      </c>
      <c r="D11" s="2" t="s">
        <v>23</v>
      </c>
      <c r="E11" s="16">
        <v>110</v>
      </c>
      <c r="F11" s="16">
        <v>31</v>
      </c>
      <c r="G11" s="24">
        <f>ROUND(F11*$L11,2)</f>
        <v>110.36</v>
      </c>
      <c r="H11" s="16">
        <v>2</v>
      </c>
      <c r="I11" s="24">
        <f>ROUND(H11*$L11,2)</f>
        <v>7.12</v>
      </c>
      <c r="J11" s="16">
        <v>77</v>
      </c>
      <c r="K11" s="24">
        <f>ROUND(J11*$L11,2)</f>
        <v>274.12</v>
      </c>
      <c r="L11" s="17">
        <v>3.56</v>
      </c>
      <c r="M11" s="17">
        <f>E11*L11</f>
        <v>391.6</v>
      </c>
      <c r="N11">
        <f t="shared" si="0"/>
        <v>110</v>
      </c>
      <c r="O11" s="26">
        <f t="shared" si="1"/>
        <v>391.6</v>
      </c>
    </row>
    <row r="12" spans="1:15" ht="25.5" x14ac:dyDescent="0.2">
      <c r="A12" s="1">
        <v>5</v>
      </c>
      <c r="B12" s="6"/>
      <c r="C12" s="3" t="s">
        <v>24</v>
      </c>
      <c r="D12" s="2" t="s">
        <v>21</v>
      </c>
      <c r="E12" s="27">
        <v>119</v>
      </c>
      <c r="F12" s="16">
        <v>67</v>
      </c>
      <c r="G12" s="24">
        <f>ROUND(F12*$L12,2)</f>
        <v>5065.2</v>
      </c>
      <c r="H12" s="16">
        <v>15</v>
      </c>
      <c r="I12" s="24">
        <f>ROUND(H12*$L12,2)</f>
        <v>1134</v>
      </c>
      <c r="J12" s="16">
        <v>37</v>
      </c>
      <c r="K12" s="24">
        <f>ROUND(J12*$L12,2)</f>
        <v>2797.2</v>
      </c>
      <c r="L12" s="17">
        <v>75.599999999999994</v>
      </c>
      <c r="M12" s="17">
        <f>E12*L12</f>
        <v>8996.4</v>
      </c>
      <c r="N12">
        <f t="shared" si="0"/>
        <v>119</v>
      </c>
      <c r="O12" s="26">
        <f t="shared" si="1"/>
        <v>8996.4</v>
      </c>
    </row>
    <row r="13" spans="1:15" x14ac:dyDescent="0.2">
      <c r="A13" s="6"/>
      <c r="B13" s="2" t="s">
        <v>25</v>
      </c>
      <c r="C13" s="3" t="s">
        <v>26</v>
      </c>
      <c r="D13" s="6"/>
      <c r="E13" s="28" t="s">
        <v>220</v>
      </c>
      <c r="F13" s="28" t="s">
        <v>220</v>
      </c>
      <c r="G13" s="28" t="s">
        <v>220</v>
      </c>
      <c r="H13" s="28" t="s">
        <v>220</v>
      </c>
      <c r="I13" s="28" t="s">
        <v>220</v>
      </c>
      <c r="J13" s="28" t="s">
        <v>220</v>
      </c>
      <c r="K13" s="28" t="s">
        <v>220</v>
      </c>
      <c r="L13" s="29" t="s">
        <v>220</v>
      </c>
      <c r="M13" s="29" t="s">
        <v>220</v>
      </c>
      <c r="N13" s="30" t="s">
        <v>220</v>
      </c>
      <c r="O13" s="33" t="s">
        <v>220</v>
      </c>
    </row>
    <row r="14" spans="1:15" ht="25.5" x14ac:dyDescent="0.2">
      <c r="A14" s="1">
        <v>6</v>
      </c>
      <c r="B14" s="6"/>
      <c r="C14" s="3" t="s">
        <v>27</v>
      </c>
      <c r="D14" s="2" t="s">
        <v>28</v>
      </c>
      <c r="E14" s="16">
        <v>1039</v>
      </c>
      <c r="F14" s="16">
        <v>621.70000000000005</v>
      </c>
      <c r="G14" s="24">
        <f>ROUND(F14*$L14,2)</f>
        <v>7796.12</v>
      </c>
      <c r="H14" s="16">
        <v>135.5</v>
      </c>
      <c r="I14" s="24">
        <f>ROUND(H14*$L14,2)</f>
        <v>1699.17</v>
      </c>
      <c r="J14" s="16">
        <v>281.8</v>
      </c>
      <c r="K14" s="24">
        <f>ROUND(J14*$L14,2)</f>
        <v>3533.77</v>
      </c>
      <c r="L14" s="17">
        <v>12.54</v>
      </c>
      <c r="M14" s="17">
        <f>E14*L14</f>
        <v>13029.06</v>
      </c>
      <c r="N14">
        <f t="shared" ref="N14:N15" si="2">SUM(F14+H14+J14)</f>
        <v>1039</v>
      </c>
      <c r="O14" s="26">
        <f t="shared" si="1"/>
        <v>13029.060000000001</v>
      </c>
    </row>
    <row r="15" spans="1:15" ht="38.25" x14ac:dyDescent="0.2">
      <c r="A15" s="49">
        <v>7</v>
      </c>
      <c r="B15" s="6"/>
      <c r="C15" s="3" t="s">
        <v>29</v>
      </c>
      <c r="D15" s="2" t="s">
        <v>28</v>
      </c>
      <c r="E15" s="16">
        <v>2882.05</v>
      </c>
      <c r="F15" s="16">
        <v>1723.35</v>
      </c>
      <c r="G15" s="24">
        <f>ROUND(F15*$L15,2)</f>
        <v>34087.86</v>
      </c>
      <c r="H15" s="16">
        <v>376.2</v>
      </c>
      <c r="I15" s="24">
        <f>ROUND(H15*$L15,2)</f>
        <v>7441.24</v>
      </c>
      <c r="J15" s="16">
        <v>782.5</v>
      </c>
      <c r="K15" s="24">
        <f>ROUND(J15*$L15,2)</f>
        <v>15477.85</v>
      </c>
      <c r="L15" s="17">
        <v>19.78</v>
      </c>
      <c r="M15" s="17">
        <f>E15*L15</f>
        <v>57006.949000000008</v>
      </c>
      <c r="N15">
        <f t="shared" si="2"/>
        <v>2882.0499999999997</v>
      </c>
      <c r="O15" s="26">
        <f t="shared" si="1"/>
        <v>57006.95</v>
      </c>
    </row>
    <row r="16" spans="1:15" x14ac:dyDescent="0.2">
      <c r="A16" s="6"/>
      <c r="B16" s="2" t="s">
        <v>30</v>
      </c>
      <c r="C16" s="3" t="s">
        <v>31</v>
      </c>
      <c r="D16" s="6"/>
      <c r="E16" s="28" t="s">
        <v>220</v>
      </c>
      <c r="F16" s="28" t="s">
        <v>220</v>
      </c>
      <c r="G16" s="28" t="s">
        <v>220</v>
      </c>
      <c r="H16" s="28" t="s">
        <v>220</v>
      </c>
      <c r="I16" s="28" t="s">
        <v>220</v>
      </c>
      <c r="J16" s="28" t="s">
        <v>220</v>
      </c>
      <c r="K16" s="28" t="s">
        <v>220</v>
      </c>
      <c r="L16" s="29" t="s">
        <v>220</v>
      </c>
      <c r="M16" s="29" t="s">
        <v>220</v>
      </c>
      <c r="N16" s="30" t="s">
        <v>220</v>
      </c>
      <c r="O16" s="30" t="s">
        <v>220</v>
      </c>
    </row>
    <row r="17" spans="1:16" x14ac:dyDescent="0.2">
      <c r="A17" s="1">
        <v>8</v>
      </c>
      <c r="B17" s="6"/>
      <c r="C17" s="3" t="s">
        <v>32</v>
      </c>
      <c r="D17" s="2" t="s">
        <v>33</v>
      </c>
      <c r="E17" s="16">
        <v>227</v>
      </c>
      <c r="F17" s="16">
        <v>18</v>
      </c>
      <c r="G17" s="24">
        <f>ROUND(F17*$L17,2)</f>
        <v>478.8</v>
      </c>
      <c r="H17" s="16">
        <v>0</v>
      </c>
      <c r="I17" s="24">
        <f>ROUND(H17*$L17,2)</f>
        <v>0</v>
      </c>
      <c r="J17" s="16">
        <v>209</v>
      </c>
      <c r="K17" s="24">
        <f>ROUND(J17*$L17,2)</f>
        <v>5559.4</v>
      </c>
      <c r="L17" s="17">
        <v>26.6</v>
      </c>
      <c r="M17" s="17">
        <f>E17*L17</f>
        <v>6038.2000000000007</v>
      </c>
      <c r="N17">
        <f>SUM(F17+H17+J17)</f>
        <v>227</v>
      </c>
      <c r="O17" s="26">
        <f>SUM(G17+I17+K17)</f>
        <v>6038.2</v>
      </c>
    </row>
    <row r="18" spans="1:16" x14ac:dyDescent="0.2">
      <c r="A18" s="6"/>
      <c r="B18" s="2" t="s">
        <v>34</v>
      </c>
      <c r="C18" s="3" t="s">
        <v>35</v>
      </c>
      <c r="D18" s="6"/>
      <c r="E18" s="16" t="s">
        <v>220</v>
      </c>
      <c r="F18" s="16" t="s">
        <v>220</v>
      </c>
      <c r="G18" s="16" t="s">
        <v>220</v>
      </c>
      <c r="H18" s="16" t="s">
        <v>220</v>
      </c>
      <c r="I18" s="16" t="s">
        <v>220</v>
      </c>
      <c r="J18" s="16" t="s">
        <v>220</v>
      </c>
      <c r="K18" s="16" t="s">
        <v>220</v>
      </c>
      <c r="L18" s="17" t="s">
        <v>220</v>
      </c>
      <c r="M18" s="17"/>
      <c r="N18" s="25" t="s">
        <v>220</v>
      </c>
      <c r="O18" s="25" t="s">
        <v>220</v>
      </c>
    </row>
    <row r="19" spans="1:16" ht="25.5" x14ac:dyDescent="0.2">
      <c r="A19" s="49">
        <v>9</v>
      </c>
      <c r="B19" s="6"/>
      <c r="C19" s="3" t="s">
        <v>36</v>
      </c>
      <c r="D19" s="2" t="s">
        <v>23</v>
      </c>
      <c r="E19" s="27">
        <v>10338</v>
      </c>
      <c r="F19" s="16">
        <v>5760</v>
      </c>
      <c r="G19" s="24">
        <f t="shared" ref="G19:G29" si="3">ROUND(F19*$L19,2)</f>
        <v>46540.800000000003</v>
      </c>
      <c r="H19" s="16">
        <v>1441</v>
      </c>
      <c r="I19" s="24">
        <f t="shared" ref="I19:I29" si="4">ROUND(H19*$L19,2)</f>
        <v>11643.28</v>
      </c>
      <c r="J19" s="16">
        <v>3137</v>
      </c>
      <c r="K19" s="24">
        <f t="shared" ref="K19:K29" si="5">ROUND(J19*$L19,2)</f>
        <v>25346.959999999999</v>
      </c>
      <c r="L19" s="17">
        <v>8.08</v>
      </c>
      <c r="M19" s="17">
        <f t="shared" ref="M19:M29" si="6">E19*L19</f>
        <v>83531.039999999994</v>
      </c>
      <c r="N19">
        <f t="shared" ref="N19:N28" si="7">SUM(F19+H19+J19)</f>
        <v>10338</v>
      </c>
      <c r="O19" s="26">
        <f t="shared" ref="O19:O44" si="8">SUM(G19+I19+K19)</f>
        <v>83531.040000000008</v>
      </c>
    </row>
    <row r="20" spans="1:16" x14ac:dyDescent="0.2">
      <c r="A20" s="1">
        <v>10</v>
      </c>
      <c r="B20" s="6"/>
      <c r="C20" s="3" t="s">
        <v>37</v>
      </c>
      <c r="D20" s="2" t="s">
        <v>23</v>
      </c>
      <c r="E20" s="16">
        <v>363</v>
      </c>
      <c r="F20" s="16">
        <v>200</v>
      </c>
      <c r="G20" s="24">
        <f t="shared" si="3"/>
        <v>3118</v>
      </c>
      <c r="H20" s="16">
        <v>63</v>
      </c>
      <c r="I20" s="24">
        <f t="shared" si="4"/>
        <v>982.17</v>
      </c>
      <c r="J20" s="16">
        <v>100</v>
      </c>
      <c r="K20" s="24">
        <f t="shared" si="5"/>
        <v>1559</v>
      </c>
      <c r="L20" s="17">
        <v>15.59</v>
      </c>
      <c r="M20" s="17">
        <f t="shared" si="6"/>
        <v>5659.17</v>
      </c>
      <c r="N20">
        <f t="shared" si="7"/>
        <v>363</v>
      </c>
      <c r="O20" s="26">
        <f t="shared" si="8"/>
        <v>5659.17</v>
      </c>
    </row>
    <row r="21" spans="1:16" x14ac:dyDescent="0.2">
      <c r="A21" s="1">
        <v>11</v>
      </c>
      <c r="B21" s="6"/>
      <c r="C21" s="3" t="s">
        <v>38</v>
      </c>
      <c r="D21" s="2" t="s">
        <v>23</v>
      </c>
      <c r="E21" s="16">
        <v>575</v>
      </c>
      <c r="F21" s="16">
        <v>432</v>
      </c>
      <c r="G21" s="24">
        <f t="shared" si="3"/>
        <v>8527.68</v>
      </c>
      <c r="H21" s="16">
        <v>82</v>
      </c>
      <c r="I21" s="24">
        <f t="shared" si="4"/>
        <v>1618.68</v>
      </c>
      <c r="J21" s="16">
        <v>61</v>
      </c>
      <c r="K21" s="24">
        <f t="shared" si="5"/>
        <v>1204.1400000000001</v>
      </c>
      <c r="L21" s="17">
        <v>19.739999999999998</v>
      </c>
      <c r="M21" s="17">
        <f t="shared" si="6"/>
        <v>11350.5</v>
      </c>
      <c r="N21">
        <f t="shared" si="7"/>
        <v>575</v>
      </c>
      <c r="O21" s="26">
        <f t="shared" si="8"/>
        <v>11350.5</v>
      </c>
    </row>
    <row r="22" spans="1:16" ht="25.5" x14ac:dyDescent="0.2">
      <c r="A22" s="1">
        <v>12</v>
      </c>
      <c r="B22" s="6"/>
      <c r="C22" s="3" t="s">
        <v>39</v>
      </c>
      <c r="D22" s="2" t="s">
        <v>23</v>
      </c>
      <c r="E22" s="16">
        <v>200</v>
      </c>
      <c r="F22" s="16">
        <v>157</v>
      </c>
      <c r="G22" s="24">
        <f t="shared" si="3"/>
        <v>8148.3</v>
      </c>
      <c r="H22" s="16">
        <v>0</v>
      </c>
      <c r="I22" s="24">
        <f t="shared" si="4"/>
        <v>0</v>
      </c>
      <c r="J22" s="16">
        <v>43</v>
      </c>
      <c r="K22" s="24">
        <f t="shared" si="5"/>
        <v>2231.6999999999998</v>
      </c>
      <c r="L22" s="17">
        <v>51.9</v>
      </c>
      <c r="M22" s="17">
        <f t="shared" si="6"/>
        <v>10380</v>
      </c>
      <c r="N22">
        <f t="shared" si="7"/>
        <v>200</v>
      </c>
      <c r="O22" s="26">
        <f t="shared" si="8"/>
        <v>10380</v>
      </c>
    </row>
    <row r="23" spans="1:16" x14ac:dyDescent="0.2">
      <c r="A23" s="1">
        <v>13</v>
      </c>
      <c r="B23" s="6"/>
      <c r="C23" s="3" t="s">
        <v>40</v>
      </c>
      <c r="D23" s="2" t="s">
        <v>23</v>
      </c>
      <c r="E23" s="27">
        <v>1275</v>
      </c>
      <c r="F23" s="16">
        <v>321</v>
      </c>
      <c r="G23" s="24">
        <f t="shared" si="3"/>
        <v>2362.56</v>
      </c>
      <c r="H23" s="16">
        <v>460</v>
      </c>
      <c r="I23" s="24">
        <f t="shared" si="4"/>
        <v>3385.6</v>
      </c>
      <c r="J23" s="16">
        <v>494</v>
      </c>
      <c r="K23" s="24">
        <f t="shared" si="5"/>
        <v>3635.84</v>
      </c>
      <c r="L23" s="17">
        <v>7.36</v>
      </c>
      <c r="M23" s="17">
        <f t="shared" si="6"/>
        <v>9384</v>
      </c>
      <c r="N23">
        <f t="shared" si="7"/>
        <v>1275</v>
      </c>
      <c r="O23" s="26">
        <f t="shared" si="8"/>
        <v>9384</v>
      </c>
    </row>
    <row r="24" spans="1:16" x14ac:dyDescent="0.2">
      <c r="A24" s="1">
        <v>14</v>
      </c>
      <c r="B24" s="6"/>
      <c r="C24" s="3" t="s">
        <v>41</v>
      </c>
      <c r="D24" s="2" t="s">
        <v>33</v>
      </c>
      <c r="E24" s="16">
        <v>611</v>
      </c>
      <c r="F24" s="16">
        <v>371</v>
      </c>
      <c r="G24" s="24">
        <f t="shared" si="3"/>
        <v>21031.99</v>
      </c>
      <c r="H24" s="16">
        <v>65</v>
      </c>
      <c r="I24" s="24">
        <f t="shared" si="4"/>
        <v>3684.85</v>
      </c>
      <c r="J24" s="16">
        <v>175</v>
      </c>
      <c r="K24" s="24">
        <f t="shared" si="5"/>
        <v>9920.75</v>
      </c>
      <c r="L24" s="17">
        <v>56.69</v>
      </c>
      <c r="M24" s="17">
        <f t="shared" si="6"/>
        <v>34637.589999999997</v>
      </c>
      <c r="N24">
        <f t="shared" si="7"/>
        <v>611</v>
      </c>
      <c r="O24" s="26">
        <f t="shared" si="8"/>
        <v>34637.589999999997</v>
      </c>
    </row>
    <row r="25" spans="1:16" ht="25.5" x14ac:dyDescent="0.2">
      <c r="A25" s="1">
        <v>15</v>
      </c>
      <c r="B25" s="6"/>
      <c r="C25" s="3" t="s">
        <v>42</v>
      </c>
      <c r="D25" s="2" t="s">
        <v>21</v>
      </c>
      <c r="E25" s="16">
        <v>116</v>
      </c>
      <c r="F25" s="16">
        <v>74</v>
      </c>
      <c r="G25" s="24">
        <f t="shared" si="3"/>
        <v>5513.74</v>
      </c>
      <c r="H25" s="16">
        <v>18</v>
      </c>
      <c r="I25" s="24">
        <f t="shared" si="4"/>
        <v>1341.18</v>
      </c>
      <c r="J25" s="16">
        <v>24</v>
      </c>
      <c r="K25" s="24">
        <f t="shared" si="5"/>
        <v>1788.24</v>
      </c>
      <c r="L25" s="17">
        <v>74.510000000000005</v>
      </c>
      <c r="M25" s="17">
        <f t="shared" si="6"/>
        <v>8643.16</v>
      </c>
      <c r="N25">
        <f t="shared" si="7"/>
        <v>116</v>
      </c>
      <c r="O25" s="26">
        <f t="shared" si="8"/>
        <v>8643.16</v>
      </c>
    </row>
    <row r="26" spans="1:16" x14ac:dyDescent="0.2">
      <c r="A26" s="1">
        <v>16</v>
      </c>
      <c r="B26" s="6"/>
      <c r="C26" s="3" t="s">
        <v>43</v>
      </c>
      <c r="D26" s="2" t="s">
        <v>21</v>
      </c>
      <c r="E26" s="27">
        <v>67</v>
      </c>
      <c r="F26" s="27">
        <v>28</v>
      </c>
      <c r="G26" s="47">
        <f t="shared" si="3"/>
        <v>583.24</v>
      </c>
      <c r="H26" s="27">
        <v>14</v>
      </c>
      <c r="I26" s="47">
        <f t="shared" si="4"/>
        <v>291.62</v>
      </c>
      <c r="J26" s="27">
        <v>11</v>
      </c>
      <c r="K26" s="24">
        <f t="shared" si="5"/>
        <v>229.13</v>
      </c>
      <c r="L26" s="17">
        <v>20.83</v>
      </c>
      <c r="M26" s="17">
        <f t="shared" si="6"/>
        <v>1395.61</v>
      </c>
      <c r="N26">
        <f t="shared" si="7"/>
        <v>53</v>
      </c>
      <c r="O26" s="26">
        <f t="shared" si="8"/>
        <v>1103.99</v>
      </c>
    </row>
    <row r="27" spans="1:16" ht="25.5" x14ac:dyDescent="0.2">
      <c r="A27" s="1">
        <v>17</v>
      </c>
      <c r="B27" s="6"/>
      <c r="C27" s="3" t="s">
        <v>44</v>
      </c>
      <c r="D27" s="2" t="s">
        <v>21</v>
      </c>
      <c r="E27" s="27">
        <v>43</v>
      </c>
      <c r="F27" s="27">
        <v>23</v>
      </c>
      <c r="G27" s="47">
        <f t="shared" si="3"/>
        <v>256.22000000000003</v>
      </c>
      <c r="H27" s="27">
        <v>9</v>
      </c>
      <c r="I27" s="47">
        <f t="shared" si="4"/>
        <v>100.26</v>
      </c>
      <c r="J27" s="27">
        <v>11</v>
      </c>
      <c r="K27" s="24">
        <f t="shared" si="5"/>
        <v>122.54</v>
      </c>
      <c r="L27" s="17">
        <v>11.14</v>
      </c>
      <c r="M27" s="17">
        <f t="shared" si="6"/>
        <v>479.02000000000004</v>
      </c>
      <c r="N27">
        <f t="shared" si="7"/>
        <v>43</v>
      </c>
      <c r="O27" s="26">
        <f t="shared" si="8"/>
        <v>479.02000000000004</v>
      </c>
    </row>
    <row r="28" spans="1:16" ht="18.75" customHeight="1" x14ac:dyDescent="0.2">
      <c r="A28" s="1">
        <v>18</v>
      </c>
      <c r="B28" s="6"/>
      <c r="C28" s="3" t="s">
        <v>45</v>
      </c>
      <c r="D28" s="2" t="s">
        <v>21</v>
      </c>
      <c r="E28" s="27">
        <v>6</v>
      </c>
      <c r="F28" s="27">
        <v>3</v>
      </c>
      <c r="G28" s="47">
        <f t="shared" si="3"/>
        <v>62.49</v>
      </c>
      <c r="H28" s="27">
        <v>0</v>
      </c>
      <c r="I28" s="47">
        <f t="shared" si="4"/>
        <v>0</v>
      </c>
      <c r="J28" s="27">
        <v>3</v>
      </c>
      <c r="K28" s="24">
        <f t="shared" si="5"/>
        <v>62.49</v>
      </c>
      <c r="L28" s="17">
        <v>20.83</v>
      </c>
      <c r="M28" s="17">
        <f t="shared" si="6"/>
        <v>124.97999999999999</v>
      </c>
      <c r="N28">
        <f t="shared" si="7"/>
        <v>6</v>
      </c>
      <c r="O28" s="26">
        <f t="shared" si="8"/>
        <v>124.98</v>
      </c>
    </row>
    <row r="29" spans="1:16" ht="24.75" customHeight="1" x14ac:dyDescent="0.2">
      <c r="A29" s="1">
        <v>19</v>
      </c>
      <c r="B29" s="6"/>
      <c r="C29" s="3" t="s">
        <v>46</v>
      </c>
      <c r="D29" s="2" t="s">
        <v>21</v>
      </c>
      <c r="E29" s="27">
        <v>46</v>
      </c>
      <c r="F29" s="27">
        <v>28</v>
      </c>
      <c r="G29" s="47">
        <f t="shared" si="3"/>
        <v>311.92</v>
      </c>
      <c r="H29" s="27">
        <v>2</v>
      </c>
      <c r="I29" s="47">
        <f t="shared" si="4"/>
        <v>22.28</v>
      </c>
      <c r="J29" s="27">
        <v>16</v>
      </c>
      <c r="K29" s="24">
        <f t="shared" si="5"/>
        <v>178.24</v>
      </c>
      <c r="L29" s="17">
        <v>11.14</v>
      </c>
      <c r="M29" s="17">
        <f t="shared" si="6"/>
        <v>512.44000000000005</v>
      </c>
      <c r="N29">
        <f>SUM(F29+H29+J29)</f>
        <v>46</v>
      </c>
      <c r="O29" s="26">
        <f t="shared" si="8"/>
        <v>512.44000000000005</v>
      </c>
      <c r="P29" s="26">
        <f>SUM(I7:I29)</f>
        <v>34304.46</v>
      </c>
    </row>
    <row r="30" spans="1:16" x14ac:dyDescent="0.2">
      <c r="A30" s="6"/>
      <c r="B30" s="2" t="s">
        <v>47</v>
      </c>
      <c r="C30" s="3" t="s">
        <v>48</v>
      </c>
      <c r="D30" s="6"/>
      <c r="E30" s="28" t="s">
        <v>220</v>
      </c>
      <c r="F30" s="28" t="s">
        <v>220</v>
      </c>
      <c r="G30" s="28" t="s">
        <v>220</v>
      </c>
      <c r="H30" s="28" t="s">
        <v>220</v>
      </c>
      <c r="I30" s="28" t="s">
        <v>220</v>
      </c>
      <c r="J30" s="28" t="s">
        <v>220</v>
      </c>
      <c r="K30" s="28" t="s">
        <v>220</v>
      </c>
      <c r="L30" s="29" t="s">
        <v>220</v>
      </c>
      <c r="M30" s="29" t="s">
        <v>220</v>
      </c>
      <c r="N30" s="30" t="s">
        <v>220</v>
      </c>
      <c r="O30" s="30" t="s">
        <v>220</v>
      </c>
    </row>
    <row r="31" spans="1:16" x14ac:dyDescent="0.2">
      <c r="A31" s="1">
        <v>20</v>
      </c>
      <c r="B31" s="6"/>
      <c r="C31" s="3" t="s">
        <v>49</v>
      </c>
      <c r="D31" s="2" t="s">
        <v>50</v>
      </c>
      <c r="E31" s="16">
        <v>1</v>
      </c>
      <c r="F31" s="16">
        <v>0</v>
      </c>
      <c r="G31" s="24">
        <f t="shared" ref="G31:G42" si="9">ROUND(F31*$L31,2)</f>
        <v>0</v>
      </c>
      <c r="H31" s="16">
        <v>0</v>
      </c>
      <c r="I31" s="24">
        <f t="shared" ref="I31:I42" si="10">ROUND(H31*$L31,2)</f>
        <v>0</v>
      </c>
      <c r="J31" s="16">
        <v>1</v>
      </c>
      <c r="K31" s="24">
        <f t="shared" ref="K31:K42" si="11">ROUND(J31*$L31,2)</f>
        <v>1221.6099999999999</v>
      </c>
      <c r="L31" s="17">
        <v>1221.6099999999999</v>
      </c>
      <c r="M31" s="17">
        <f t="shared" ref="M31:M42" si="12">E31*L31</f>
        <v>1221.6099999999999</v>
      </c>
      <c r="N31">
        <f t="shared" ref="N31:N42" si="13">SUM(F31+H31+J31)</f>
        <v>1</v>
      </c>
      <c r="O31" s="26">
        <f t="shared" si="8"/>
        <v>1221.6099999999999</v>
      </c>
    </row>
    <row r="32" spans="1:16" x14ac:dyDescent="0.2">
      <c r="A32" s="1">
        <v>21</v>
      </c>
      <c r="B32" s="6"/>
      <c r="C32" s="3" t="s">
        <v>51</v>
      </c>
      <c r="D32" s="2" t="s">
        <v>50</v>
      </c>
      <c r="E32" s="16">
        <v>1</v>
      </c>
      <c r="F32" s="16">
        <v>0</v>
      </c>
      <c r="G32" s="24">
        <f t="shared" si="9"/>
        <v>0</v>
      </c>
      <c r="H32" s="16">
        <v>0</v>
      </c>
      <c r="I32" s="24">
        <f t="shared" si="10"/>
        <v>0</v>
      </c>
      <c r="J32" s="16">
        <v>1</v>
      </c>
      <c r="K32" s="24">
        <f t="shared" si="11"/>
        <v>459.28</v>
      </c>
      <c r="L32" s="17">
        <v>459.28</v>
      </c>
      <c r="M32" s="17">
        <f t="shared" si="12"/>
        <v>459.28</v>
      </c>
      <c r="N32">
        <f t="shared" si="13"/>
        <v>1</v>
      </c>
      <c r="O32" s="26">
        <f t="shared" si="8"/>
        <v>459.28</v>
      </c>
    </row>
    <row r="33" spans="1:16" ht="25.5" x14ac:dyDescent="0.2">
      <c r="A33" s="50">
        <v>22</v>
      </c>
      <c r="B33" s="6"/>
      <c r="C33" s="3" t="s">
        <v>52</v>
      </c>
      <c r="D33" s="2" t="s">
        <v>33</v>
      </c>
      <c r="E33" s="16">
        <v>452</v>
      </c>
      <c r="F33" s="16">
        <v>0</v>
      </c>
      <c r="G33" s="24">
        <f t="shared" si="9"/>
        <v>0</v>
      </c>
      <c r="H33" s="16">
        <v>0</v>
      </c>
      <c r="I33" s="24">
        <f t="shared" si="10"/>
        <v>0</v>
      </c>
      <c r="J33" s="16">
        <v>452</v>
      </c>
      <c r="K33" s="24">
        <f t="shared" si="11"/>
        <v>1012.48</v>
      </c>
      <c r="L33" s="17">
        <v>2.2400000000000002</v>
      </c>
      <c r="M33" s="17">
        <f t="shared" si="12"/>
        <v>1012.4800000000001</v>
      </c>
      <c r="N33">
        <f t="shared" si="13"/>
        <v>452</v>
      </c>
      <c r="O33" s="26">
        <f t="shared" si="8"/>
        <v>1012.48</v>
      </c>
    </row>
    <row r="34" spans="1:16" ht="25.5" x14ac:dyDescent="0.2">
      <c r="A34" s="1">
        <v>23</v>
      </c>
      <c r="B34" s="6"/>
      <c r="C34" s="3" t="s">
        <v>53</v>
      </c>
      <c r="D34" s="2" t="s">
        <v>33</v>
      </c>
      <c r="E34" s="16">
        <v>170</v>
      </c>
      <c r="F34" s="16">
        <v>0</v>
      </c>
      <c r="G34" s="24">
        <f t="shared" si="9"/>
        <v>0</v>
      </c>
      <c r="H34" s="16">
        <v>0</v>
      </c>
      <c r="I34" s="24">
        <f t="shared" si="10"/>
        <v>0</v>
      </c>
      <c r="J34" s="16">
        <v>170</v>
      </c>
      <c r="K34" s="24">
        <f t="shared" si="11"/>
        <v>380.8</v>
      </c>
      <c r="L34" s="17">
        <v>2.2400000000000002</v>
      </c>
      <c r="M34" s="17">
        <f t="shared" si="12"/>
        <v>380.8</v>
      </c>
      <c r="N34">
        <f t="shared" si="13"/>
        <v>170</v>
      </c>
      <c r="O34" s="26">
        <f t="shared" si="8"/>
        <v>380.8</v>
      </c>
    </row>
    <row r="35" spans="1:16" ht="38.25" x14ac:dyDescent="0.2">
      <c r="A35" s="1">
        <v>24</v>
      </c>
      <c r="B35" s="6"/>
      <c r="C35" s="3" t="s">
        <v>54</v>
      </c>
      <c r="D35" s="2" t="s">
        <v>50</v>
      </c>
      <c r="E35" s="16">
        <v>1</v>
      </c>
      <c r="F35" s="16">
        <v>0</v>
      </c>
      <c r="G35" s="24">
        <f t="shared" si="9"/>
        <v>0</v>
      </c>
      <c r="H35" s="16">
        <v>0</v>
      </c>
      <c r="I35" s="24">
        <f t="shared" si="10"/>
        <v>0</v>
      </c>
      <c r="J35" s="16">
        <v>1</v>
      </c>
      <c r="K35" s="24">
        <f t="shared" si="11"/>
        <v>4753.47</v>
      </c>
      <c r="L35" s="17">
        <v>4753.47</v>
      </c>
      <c r="M35" s="17">
        <f t="shared" si="12"/>
        <v>4753.47</v>
      </c>
      <c r="N35">
        <f t="shared" si="13"/>
        <v>1</v>
      </c>
      <c r="O35" s="26">
        <f t="shared" si="8"/>
        <v>4753.47</v>
      </c>
    </row>
    <row r="36" spans="1:16" ht="25.5" x14ac:dyDescent="0.2">
      <c r="A36" s="1">
        <v>25</v>
      </c>
      <c r="B36" s="6"/>
      <c r="C36" s="3" t="s">
        <v>55</v>
      </c>
      <c r="D36" s="2" t="s">
        <v>50</v>
      </c>
      <c r="E36" s="16">
        <v>1</v>
      </c>
      <c r="F36" s="16">
        <v>0</v>
      </c>
      <c r="G36" s="24">
        <f t="shared" si="9"/>
        <v>0</v>
      </c>
      <c r="H36" s="16">
        <v>0</v>
      </c>
      <c r="I36" s="24">
        <f t="shared" si="10"/>
        <v>0</v>
      </c>
      <c r="J36" s="16">
        <v>1</v>
      </c>
      <c r="K36" s="24">
        <f t="shared" si="11"/>
        <v>3952.44</v>
      </c>
      <c r="L36" s="17">
        <v>3952.44</v>
      </c>
      <c r="M36" s="17">
        <f t="shared" si="12"/>
        <v>3952.44</v>
      </c>
      <c r="N36">
        <f t="shared" si="13"/>
        <v>1</v>
      </c>
      <c r="O36" s="26">
        <f t="shared" si="8"/>
        <v>3952.44</v>
      </c>
    </row>
    <row r="37" spans="1:16" x14ac:dyDescent="0.2">
      <c r="A37" s="1">
        <v>26</v>
      </c>
      <c r="B37" s="6"/>
      <c r="C37" s="3" t="s">
        <v>56</v>
      </c>
      <c r="D37" s="2" t="s">
        <v>33</v>
      </c>
      <c r="E37" s="16">
        <v>452</v>
      </c>
      <c r="F37" s="16">
        <v>0</v>
      </c>
      <c r="G37" s="24">
        <f t="shared" si="9"/>
        <v>0</v>
      </c>
      <c r="H37" s="16">
        <v>0</v>
      </c>
      <c r="I37" s="24">
        <f t="shared" si="10"/>
        <v>0</v>
      </c>
      <c r="J37" s="16">
        <v>452</v>
      </c>
      <c r="K37" s="24">
        <f t="shared" si="11"/>
        <v>2504.08</v>
      </c>
      <c r="L37" s="17">
        <v>5.54</v>
      </c>
      <c r="M37" s="17">
        <f t="shared" si="12"/>
        <v>2504.08</v>
      </c>
      <c r="N37">
        <f t="shared" si="13"/>
        <v>452</v>
      </c>
      <c r="O37" s="26">
        <f t="shared" si="8"/>
        <v>2504.08</v>
      </c>
    </row>
    <row r="38" spans="1:16" x14ac:dyDescent="0.2">
      <c r="A38" s="1">
        <v>27</v>
      </c>
      <c r="B38" s="6"/>
      <c r="C38" s="3" t="s">
        <v>57</v>
      </c>
      <c r="D38" s="2" t="s">
        <v>33</v>
      </c>
      <c r="E38" s="16">
        <v>170</v>
      </c>
      <c r="F38" s="16">
        <v>0</v>
      </c>
      <c r="G38" s="24">
        <f t="shared" si="9"/>
        <v>0</v>
      </c>
      <c r="H38" s="16">
        <v>0</v>
      </c>
      <c r="I38" s="24">
        <f t="shared" si="10"/>
        <v>0</v>
      </c>
      <c r="J38" s="16">
        <v>170</v>
      </c>
      <c r="K38" s="24">
        <f t="shared" si="11"/>
        <v>649.4</v>
      </c>
      <c r="L38" s="17">
        <v>3.82</v>
      </c>
      <c r="M38" s="17">
        <f t="shared" si="12"/>
        <v>649.4</v>
      </c>
      <c r="N38">
        <f t="shared" si="13"/>
        <v>170</v>
      </c>
      <c r="O38" s="26">
        <f t="shared" si="8"/>
        <v>649.4</v>
      </c>
    </row>
    <row r="39" spans="1:16" ht="25.5" x14ac:dyDescent="0.2">
      <c r="A39" s="1">
        <v>28</v>
      </c>
      <c r="B39" s="6"/>
      <c r="C39" s="3" t="s">
        <v>58</v>
      </c>
      <c r="D39" s="2" t="s">
        <v>33</v>
      </c>
      <c r="E39" s="16">
        <v>56</v>
      </c>
      <c r="F39" s="16">
        <v>0</v>
      </c>
      <c r="G39" s="24">
        <f t="shared" si="9"/>
        <v>0</v>
      </c>
      <c r="H39" s="16">
        <v>0</v>
      </c>
      <c r="I39" s="24">
        <f t="shared" si="10"/>
        <v>0</v>
      </c>
      <c r="J39" s="16">
        <v>56</v>
      </c>
      <c r="K39" s="24">
        <f t="shared" si="11"/>
        <v>566.72</v>
      </c>
      <c r="L39" s="17">
        <v>10.119999999999999</v>
      </c>
      <c r="M39" s="17">
        <f t="shared" si="12"/>
        <v>566.71999999999991</v>
      </c>
      <c r="N39">
        <f t="shared" si="13"/>
        <v>56</v>
      </c>
      <c r="O39" s="26">
        <f t="shared" si="8"/>
        <v>566.72</v>
      </c>
    </row>
    <row r="40" spans="1:16" ht="25.5" x14ac:dyDescent="0.2">
      <c r="A40" s="1">
        <v>29</v>
      </c>
      <c r="B40" s="6"/>
      <c r="C40" s="3" t="s">
        <v>59</v>
      </c>
      <c r="D40" s="2" t="s">
        <v>50</v>
      </c>
      <c r="E40" s="16">
        <v>3</v>
      </c>
      <c r="F40" s="16">
        <v>0</v>
      </c>
      <c r="G40" s="24">
        <f t="shared" si="9"/>
        <v>0</v>
      </c>
      <c r="H40" s="16">
        <v>0</v>
      </c>
      <c r="I40" s="24">
        <f t="shared" si="10"/>
        <v>0</v>
      </c>
      <c r="J40" s="16">
        <v>3</v>
      </c>
      <c r="K40" s="24">
        <f t="shared" si="11"/>
        <v>876.6</v>
      </c>
      <c r="L40" s="17">
        <v>292.2</v>
      </c>
      <c r="M40" s="17">
        <f t="shared" si="12"/>
        <v>876.59999999999991</v>
      </c>
      <c r="N40">
        <f t="shared" si="13"/>
        <v>3</v>
      </c>
      <c r="O40" s="26">
        <f t="shared" si="8"/>
        <v>876.6</v>
      </c>
    </row>
    <row r="41" spans="1:16" ht="25.5" x14ac:dyDescent="0.2">
      <c r="A41" s="1">
        <v>30</v>
      </c>
      <c r="B41" s="6"/>
      <c r="C41" s="3" t="s">
        <v>60</v>
      </c>
      <c r="D41" s="2" t="s">
        <v>33</v>
      </c>
      <c r="E41" s="16">
        <v>15</v>
      </c>
      <c r="F41" s="16">
        <v>0</v>
      </c>
      <c r="G41" s="24">
        <f t="shared" si="9"/>
        <v>0</v>
      </c>
      <c r="H41" s="16">
        <v>0</v>
      </c>
      <c r="I41" s="24">
        <f t="shared" si="10"/>
        <v>0</v>
      </c>
      <c r="J41" s="16">
        <v>15</v>
      </c>
      <c r="K41" s="24">
        <f t="shared" si="11"/>
        <v>214.65</v>
      </c>
      <c r="L41" s="17">
        <v>14.31</v>
      </c>
      <c r="M41" s="17">
        <f t="shared" si="12"/>
        <v>214.65</v>
      </c>
      <c r="N41">
        <f t="shared" si="13"/>
        <v>15</v>
      </c>
      <c r="O41" s="26">
        <f t="shared" si="8"/>
        <v>214.65</v>
      </c>
    </row>
    <row r="42" spans="1:16" ht="25.5" x14ac:dyDescent="0.2">
      <c r="A42" s="1">
        <v>31</v>
      </c>
      <c r="B42" s="6"/>
      <c r="C42" s="3" t="s">
        <v>61</v>
      </c>
      <c r="D42" s="2" t="s">
        <v>50</v>
      </c>
      <c r="E42" s="16">
        <v>2</v>
      </c>
      <c r="F42" s="16">
        <v>0</v>
      </c>
      <c r="G42" s="24">
        <f t="shared" si="9"/>
        <v>0</v>
      </c>
      <c r="H42" s="16">
        <v>0</v>
      </c>
      <c r="I42" s="24">
        <f t="shared" si="10"/>
        <v>0</v>
      </c>
      <c r="J42" s="16">
        <v>2</v>
      </c>
      <c r="K42" s="24">
        <f t="shared" si="11"/>
        <v>2330.44</v>
      </c>
      <c r="L42" s="17">
        <v>1165.22</v>
      </c>
      <c r="M42" s="17">
        <f t="shared" si="12"/>
        <v>2330.44</v>
      </c>
      <c r="N42">
        <f t="shared" si="13"/>
        <v>2</v>
      </c>
      <c r="O42" s="26">
        <f t="shared" si="8"/>
        <v>2330.44</v>
      </c>
    </row>
    <row r="43" spans="1:16" x14ac:dyDescent="0.2">
      <c r="A43" s="6"/>
      <c r="B43" s="2" t="s">
        <v>62</v>
      </c>
      <c r="C43" s="3" t="s">
        <v>63</v>
      </c>
      <c r="D43" s="6"/>
      <c r="E43" s="16" t="s">
        <v>220</v>
      </c>
      <c r="F43" s="16" t="s">
        <v>220</v>
      </c>
      <c r="G43" s="24" t="s">
        <v>220</v>
      </c>
      <c r="H43" s="16" t="s">
        <v>220</v>
      </c>
      <c r="I43" s="24" t="s">
        <v>220</v>
      </c>
      <c r="J43" s="16" t="s">
        <v>220</v>
      </c>
      <c r="K43" s="24" t="s">
        <v>220</v>
      </c>
      <c r="L43" s="17" t="s">
        <v>220</v>
      </c>
      <c r="M43" s="17" t="s">
        <v>220</v>
      </c>
      <c r="N43" s="31" t="s">
        <v>220</v>
      </c>
      <c r="O43" s="31" t="s">
        <v>220</v>
      </c>
    </row>
    <row r="44" spans="1:16" ht="38.25" x14ac:dyDescent="0.2">
      <c r="A44" s="1">
        <v>32</v>
      </c>
      <c r="B44" s="6"/>
      <c r="C44" s="3" t="s">
        <v>64</v>
      </c>
      <c r="D44" s="2" t="s">
        <v>50</v>
      </c>
      <c r="E44" s="16">
        <v>1</v>
      </c>
      <c r="F44" s="16">
        <v>1</v>
      </c>
      <c r="G44" s="24">
        <f>ROUND(F44*$L44,2)</f>
        <v>4610.9399999999996</v>
      </c>
      <c r="H44" s="16">
        <v>0</v>
      </c>
      <c r="I44" s="24">
        <f>ROUND(H44*$L44,2)</f>
        <v>0</v>
      </c>
      <c r="J44" s="16">
        <v>0</v>
      </c>
      <c r="K44" s="24">
        <f>ROUND(J44*$L44,2)</f>
        <v>0</v>
      </c>
      <c r="L44" s="17">
        <v>4610.9399999999996</v>
      </c>
      <c r="M44" s="17">
        <f>E44*L44</f>
        <v>4610.9399999999996</v>
      </c>
      <c r="N44">
        <f>SUM(F44+H44+J44)</f>
        <v>1</v>
      </c>
      <c r="O44" s="26">
        <f t="shared" si="8"/>
        <v>4610.9399999999996</v>
      </c>
    </row>
    <row r="45" spans="1:16" ht="18" customHeight="1" x14ac:dyDescent="0.2">
      <c r="A45" s="6"/>
      <c r="B45" s="6"/>
      <c r="C45" s="3" t="s">
        <v>65</v>
      </c>
      <c r="D45" s="6"/>
      <c r="E45" s="19"/>
      <c r="F45" s="19"/>
      <c r="G45" s="24"/>
      <c r="H45" s="19"/>
      <c r="I45" s="24"/>
      <c r="J45" s="19"/>
      <c r="K45" s="24"/>
      <c r="L45" s="18"/>
      <c r="M45" s="22">
        <f>SUM(M7:M44)</f>
        <v>283391.14410999994</v>
      </c>
      <c r="P45" s="26">
        <f>SUM(O7:O44)</f>
        <v>283099.52999999997</v>
      </c>
    </row>
    <row r="46" spans="1:16" x14ac:dyDescent="0.2">
      <c r="A46" s="7"/>
      <c r="B46" s="12" t="s">
        <v>66</v>
      </c>
      <c r="C46" s="4" t="s">
        <v>67</v>
      </c>
      <c r="D46" s="7"/>
      <c r="E46" s="20"/>
      <c r="F46" s="20"/>
      <c r="G46" s="20"/>
      <c r="H46" s="20"/>
      <c r="I46" s="20"/>
      <c r="J46" s="20"/>
      <c r="K46" s="20"/>
      <c r="L46" s="21"/>
      <c r="M46" s="21"/>
      <c r="N46" s="31" t="s">
        <v>220</v>
      </c>
      <c r="O46" s="31" t="s">
        <v>220</v>
      </c>
    </row>
    <row r="47" spans="1:16" ht="25.5" x14ac:dyDescent="0.2">
      <c r="A47" s="6"/>
      <c r="B47" s="2" t="s">
        <v>68</v>
      </c>
      <c r="C47" s="3" t="s">
        <v>69</v>
      </c>
      <c r="D47" s="6"/>
      <c r="E47" s="16" t="s">
        <v>220</v>
      </c>
      <c r="F47" s="16" t="s">
        <v>220</v>
      </c>
      <c r="G47" s="16" t="s">
        <v>220</v>
      </c>
      <c r="H47" s="16" t="s">
        <v>220</v>
      </c>
      <c r="I47" s="16" t="s">
        <v>220</v>
      </c>
      <c r="J47" s="16" t="s">
        <v>220</v>
      </c>
      <c r="K47" s="16" t="s">
        <v>220</v>
      </c>
      <c r="L47" s="24" t="s">
        <v>220</v>
      </c>
      <c r="M47" s="24" t="s">
        <v>220</v>
      </c>
      <c r="N47" s="31" t="s">
        <v>220</v>
      </c>
      <c r="O47" s="31" t="s">
        <v>220</v>
      </c>
    </row>
    <row r="48" spans="1:16" ht="25.5" x14ac:dyDescent="0.2">
      <c r="A48" s="1">
        <v>33</v>
      </c>
      <c r="B48" s="6"/>
      <c r="C48" s="3" t="s">
        <v>70</v>
      </c>
      <c r="D48" s="2" t="s">
        <v>28</v>
      </c>
      <c r="E48" s="16">
        <v>377</v>
      </c>
      <c r="F48" s="16">
        <v>173.53</v>
      </c>
      <c r="G48" s="24">
        <f>ROUND(F48*$L48,2)</f>
        <v>4647.13</v>
      </c>
      <c r="H48" s="16">
        <v>53.27</v>
      </c>
      <c r="I48" s="24">
        <f>ROUND(H48*$L48,2)</f>
        <v>1426.57</v>
      </c>
      <c r="J48" s="16">
        <v>150.19999999999999</v>
      </c>
      <c r="K48" s="24">
        <f>ROUND(J48*$L48,2)</f>
        <v>4022.36</v>
      </c>
      <c r="L48" s="17">
        <v>26.78</v>
      </c>
      <c r="M48" s="17">
        <f>E48*L48</f>
        <v>10096.060000000001</v>
      </c>
      <c r="N48">
        <f>SUM(F48+H48+J48)</f>
        <v>377</v>
      </c>
      <c r="O48" s="26">
        <f t="shared" ref="O48:O52" si="14">SUM(G48+I48+K48)</f>
        <v>10096.06</v>
      </c>
    </row>
    <row r="49" spans="1:17" ht="25.5" x14ac:dyDescent="0.2">
      <c r="A49" s="49">
        <v>34</v>
      </c>
      <c r="B49" s="6"/>
      <c r="C49" s="3" t="s">
        <v>71</v>
      </c>
      <c r="D49" s="2" t="s">
        <v>28</v>
      </c>
      <c r="E49" s="16">
        <v>1485.69</v>
      </c>
      <c r="F49" s="16">
        <v>671.27</v>
      </c>
      <c r="G49" s="24">
        <f>ROUND(F49*$L49,2)</f>
        <v>6873.8</v>
      </c>
      <c r="H49" s="16">
        <v>231.5</v>
      </c>
      <c r="I49" s="24">
        <f>ROUND(H49*$L49,2)</f>
        <v>2370.56</v>
      </c>
      <c r="J49" s="16">
        <v>582.91999999999996</v>
      </c>
      <c r="K49" s="24">
        <f>ROUND(J49*$L49,2)</f>
        <v>5969.1</v>
      </c>
      <c r="L49" s="17">
        <v>10.24</v>
      </c>
      <c r="M49" s="17">
        <f>E49*L49</f>
        <v>15213.465600000001</v>
      </c>
      <c r="N49">
        <f>SUM(F49+H49+J49)</f>
        <v>1485.69</v>
      </c>
      <c r="O49" s="26">
        <f t="shared" si="14"/>
        <v>15213.460000000001</v>
      </c>
    </row>
    <row r="50" spans="1:17" ht="25.5" x14ac:dyDescent="0.2">
      <c r="A50" s="6"/>
      <c r="B50" s="2" t="s">
        <v>72</v>
      </c>
      <c r="C50" s="3" t="s">
        <v>73</v>
      </c>
      <c r="D50" s="6"/>
      <c r="E50" s="16" t="s">
        <v>220</v>
      </c>
      <c r="F50" s="16" t="s">
        <v>220</v>
      </c>
      <c r="G50" s="16" t="s">
        <v>220</v>
      </c>
      <c r="H50" s="16" t="s">
        <v>220</v>
      </c>
      <c r="I50" s="16" t="s">
        <v>220</v>
      </c>
      <c r="J50" s="16" t="s">
        <v>220</v>
      </c>
      <c r="K50" s="16" t="s">
        <v>220</v>
      </c>
      <c r="L50" s="24" t="s">
        <v>220</v>
      </c>
      <c r="M50" s="24" t="s">
        <v>220</v>
      </c>
      <c r="N50" s="31" t="s">
        <v>220</v>
      </c>
      <c r="O50" s="31" t="s">
        <v>220</v>
      </c>
    </row>
    <row r="51" spans="1:17" ht="25.5" x14ac:dyDescent="0.2">
      <c r="A51" s="1">
        <v>35</v>
      </c>
      <c r="B51" s="6"/>
      <c r="C51" s="3" t="s">
        <v>74</v>
      </c>
      <c r="D51" s="2" t="s">
        <v>28</v>
      </c>
      <c r="E51" s="16">
        <v>5193</v>
      </c>
      <c r="F51" s="16">
        <v>3347.25</v>
      </c>
      <c r="G51" s="24">
        <f>ROUND(F51*$L51,2)</f>
        <v>97806.65</v>
      </c>
      <c r="H51" s="16">
        <v>658.18</v>
      </c>
      <c r="I51" s="24">
        <f>ROUND(H51*$L51,2)</f>
        <v>19232.02</v>
      </c>
      <c r="J51" s="16">
        <v>1187.57</v>
      </c>
      <c r="K51" s="24">
        <f>ROUND(J51*$L51,2)</f>
        <v>34700.800000000003</v>
      </c>
      <c r="L51" s="17">
        <v>29.22</v>
      </c>
      <c r="M51" s="17">
        <f>E51*L51</f>
        <v>151739.46</v>
      </c>
      <c r="N51">
        <f>SUM(F51+H51+J51)</f>
        <v>5193</v>
      </c>
      <c r="O51" s="26">
        <f t="shared" si="14"/>
        <v>151739.47</v>
      </c>
    </row>
    <row r="52" spans="1:17" ht="15.75" customHeight="1" x14ac:dyDescent="0.2">
      <c r="A52" s="49">
        <v>36</v>
      </c>
      <c r="B52" s="6"/>
      <c r="C52" s="3" t="s">
        <v>75</v>
      </c>
      <c r="D52" s="2" t="s">
        <v>28</v>
      </c>
      <c r="E52" s="16">
        <v>1499.25</v>
      </c>
      <c r="F52" s="16">
        <v>684.83</v>
      </c>
      <c r="G52" s="24">
        <f>ROUND(F52*$L52,2)</f>
        <v>13710.3</v>
      </c>
      <c r="H52" s="16">
        <v>231.5</v>
      </c>
      <c r="I52" s="24">
        <f>ROUND(H52*$L52,2)</f>
        <v>4634.63</v>
      </c>
      <c r="J52" s="16">
        <v>582.91999999999996</v>
      </c>
      <c r="K52" s="24">
        <f>ROUND(J52*$L52,2)</f>
        <v>11670.06</v>
      </c>
      <c r="L52" s="17">
        <v>20.02</v>
      </c>
      <c r="M52" s="17">
        <f>E52*L52</f>
        <v>30014.985000000001</v>
      </c>
      <c r="N52">
        <f>SUM(F52+H52+J52)</f>
        <v>1499.25</v>
      </c>
      <c r="O52" s="26">
        <f t="shared" si="14"/>
        <v>30014.989999999998</v>
      </c>
    </row>
    <row r="53" spans="1:17" x14ac:dyDescent="0.2">
      <c r="A53" s="6"/>
      <c r="B53" s="6"/>
      <c r="C53" s="3" t="s">
        <v>76</v>
      </c>
      <c r="D53" s="6"/>
      <c r="E53" s="28" t="s">
        <v>220</v>
      </c>
      <c r="F53" s="28" t="s">
        <v>220</v>
      </c>
      <c r="G53" s="28" t="s">
        <v>220</v>
      </c>
      <c r="H53" s="28" t="s">
        <v>220</v>
      </c>
      <c r="I53" s="28" t="s">
        <v>220</v>
      </c>
      <c r="J53" s="28" t="s">
        <v>220</v>
      </c>
      <c r="K53" s="28" t="s">
        <v>220</v>
      </c>
      <c r="L53" s="29" t="s">
        <v>220</v>
      </c>
      <c r="M53" s="22">
        <f>SUM(M48:M52)</f>
        <v>207063.9706</v>
      </c>
      <c r="N53" s="31" t="s">
        <v>220</v>
      </c>
      <c r="O53" s="31" t="s">
        <v>220</v>
      </c>
      <c r="P53" s="26">
        <f>SUM(O47:O52)</f>
        <v>207063.97999999998</v>
      </c>
      <c r="Q53" s="26"/>
    </row>
    <row r="54" spans="1:17" x14ac:dyDescent="0.2">
      <c r="A54" s="7"/>
      <c r="B54" s="12" t="s">
        <v>77</v>
      </c>
      <c r="C54" s="4" t="s">
        <v>78</v>
      </c>
      <c r="D54" s="7"/>
      <c r="E54" s="20"/>
      <c r="F54" s="20"/>
      <c r="G54" s="20"/>
      <c r="H54" s="20"/>
      <c r="I54" s="20"/>
      <c r="J54" s="20"/>
      <c r="K54" s="20"/>
      <c r="L54" s="21"/>
      <c r="M54" s="21"/>
      <c r="N54" s="31" t="s">
        <v>220</v>
      </c>
      <c r="O54" s="31" t="s">
        <v>220</v>
      </c>
    </row>
    <row r="55" spans="1:17" x14ac:dyDescent="0.2">
      <c r="A55" s="6"/>
      <c r="B55" s="2" t="s">
        <v>79</v>
      </c>
      <c r="C55" s="3" t="s">
        <v>80</v>
      </c>
      <c r="D55" s="6"/>
      <c r="E55" s="28" t="s">
        <v>220</v>
      </c>
      <c r="F55" s="28" t="s">
        <v>220</v>
      </c>
      <c r="G55" s="28" t="s">
        <v>220</v>
      </c>
      <c r="H55" s="28" t="s">
        <v>220</v>
      </c>
      <c r="I55" s="28" t="s">
        <v>220</v>
      </c>
      <c r="J55" s="28" t="s">
        <v>220</v>
      </c>
      <c r="K55" s="28" t="s">
        <v>220</v>
      </c>
      <c r="L55" s="29" t="s">
        <v>220</v>
      </c>
      <c r="M55" s="29" t="s">
        <v>220</v>
      </c>
      <c r="N55" s="30" t="s">
        <v>220</v>
      </c>
      <c r="O55" s="30" t="s">
        <v>220</v>
      </c>
    </row>
    <row r="56" spans="1:17" ht="63.75" x14ac:dyDescent="0.2">
      <c r="A56" s="1">
        <v>37</v>
      </c>
      <c r="B56" s="6"/>
      <c r="C56" s="3" t="s">
        <v>81</v>
      </c>
      <c r="D56" s="2" t="s">
        <v>33</v>
      </c>
      <c r="E56" s="16">
        <v>25</v>
      </c>
      <c r="F56" s="24">
        <v>0</v>
      </c>
      <c r="G56" s="24">
        <f>ROUND(F56*$L56,2)</f>
        <v>0</v>
      </c>
      <c r="H56" s="24">
        <v>12.5</v>
      </c>
      <c r="I56" s="24">
        <f>ROUND(H56*$L56,2)</f>
        <v>15619.38</v>
      </c>
      <c r="J56" s="24">
        <v>12.5</v>
      </c>
      <c r="K56" s="24">
        <f>ROUND(J56*$L56,2)</f>
        <v>15619.38</v>
      </c>
      <c r="L56" s="17">
        <v>1249.55</v>
      </c>
      <c r="M56" s="17">
        <f>E56*L56</f>
        <v>31238.75</v>
      </c>
      <c r="N56">
        <f>SUM(F56+H56+J56)</f>
        <v>25</v>
      </c>
      <c r="O56" s="26">
        <f t="shared" ref="O56:O60" si="15">SUM(G56+I56+K56)</f>
        <v>31238.76</v>
      </c>
    </row>
    <row r="57" spans="1:17" ht="38.25" x14ac:dyDescent="0.2">
      <c r="A57" s="1">
        <v>38</v>
      </c>
      <c r="B57" s="6"/>
      <c r="C57" s="3" t="s">
        <v>82</v>
      </c>
      <c r="D57" s="2" t="s">
        <v>23</v>
      </c>
      <c r="E57" s="16">
        <v>45</v>
      </c>
      <c r="F57" s="24">
        <v>0</v>
      </c>
      <c r="G57" s="24">
        <f>ROUND(F57*$L57,2)</f>
        <v>0</v>
      </c>
      <c r="H57" s="24">
        <v>30</v>
      </c>
      <c r="I57" s="24">
        <f>ROUND(H57*$L57,2)</f>
        <v>3418.2</v>
      </c>
      <c r="J57" s="24">
        <v>15</v>
      </c>
      <c r="K57" s="24">
        <f>ROUND(J57*$L57,2)</f>
        <v>1709.1</v>
      </c>
      <c r="L57" s="17">
        <v>113.94</v>
      </c>
      <c r="M57" s="17">
        <f>E57*L57</f>
        <v>5127.3</v>
      </c>
      <c r="N57">
        <f>SUM(F57+H57+J57)</f>
        <v>45</v>
      </c>
      <c r="O57" s="26">
        <f t="shared" si="15"/>
        <v>5127.2999999999993</v>
      </c>
    </row>
    <row r="58" spans="1:17" ht="38.25" x14ac:dyDescent="0.2">
      <c r="A58" s="1">
        <v>39</v>
      </c>
      <c r="B58" s="6"/>
      <c r="C58" s="3" t="s">
        <v>83</v>
      </c>
      <c r="D58" s="2" t="s">
        <v>21</v>
      </c>
      <c r="E58" s="16">
        <v>5</v>
      </c>
      <c r="F58" s="24">
        <v>0</v>
      </c>
      <c r="G58" s="24">
        <f>ROUND(F58*$L58,2)</f>
        <v>0</v>
      </c>
      <c r="H58" s="24">
        <v>3</v>
      </c>
      <c r="I58" s="24">
        <f>ROUND(H58*$L58,2)</f>
        <v>1440</v>
      </c>
      <c r="J58" s="24">
        <v>2</v>
      </c>
      <c r="K58" s="24">
        <f>ROUND(J58*$L58,2)</f>
        <v>960</v>
      </c>
      <c r="L58" s="17">
        <v>480</v>
      </c>
      <c r="M58" s="17">
        <f>E58*L58</f>
        <v>2400</v>
      </c>
      <c r="N58">
        <f>SUM(F58+H58+J58)</f>
        <v>5</v>
      </c>
      <c r="O58" s="26">
        <f t="shared" si="15"/>
        <v>2400</v>
      </c>
    </row>
    <row r="59" spans="1:17" ht="25.5" x14ac:dyDescent="0.2">
      <c r="A59" s="1">
        <v>40</v>
      </c>
      <c r="B59" s="6"/>
      <c r="C59" s="3" t="s">
        <v>84</v>
      </c>
      <c r="D59" s="2" t="s">
        <v>21</v>
      </c>
      <c r="E59" s="16">
        <v>2</v>
      </c>
      <c r="F59" s="24">
        <v>2</v>
      </c>
      <c r="G59" s="24">
        <f>ROUND(F59*$L59,2)</f>
        <v>500</v>
      </c>
      <c r="H59" s="24">
        <v>0</v>
      </c>
      <c r="I59" s="24">
        <f>ROUND(H59*$L59,2)</f>
        <v>0</v>
      </c>
      <c r="J59" s="24">
        <v>0</v>
      </c>
      <c r="K59" s="24">
        <f>ROUND(J59*$L59,2)</f>
        <v>0</v>
      </c>
      <c r="L59" s="17">
        <v>250</v>
      </c>
      <c r="M59" s="17">
        <f>E59*L59</f>
        <v>500</v>
      </c>
      <c r="N59">
        <f>SUM(F59+H59+J59)</f>
        <v>2</v>
      </c>
      <c r="O59" s="26">
        <f t="shared" si="15"/>
        <v>500</v>
      </c>
    </row>
    <row r="60" spans="1:17" ht="51" x14ac:dyDescent="0.2">
      <c r="A60" s="1">
        <v>41</v>
      </c>
      <c r="B60" s="6"/>
      <c r="C60" s="3" t="s">
        <v>85</v>
      </c>
      <c r="D60" s="2" t="s">
        <v>33</v>
      </c>
      <c r="E60" s="16">
        <v>2</v>
      </c>
      <c r="F60" s="24">
        <v>0</v>
      </c>
      <c r="G60" s="24">
        <f>ROUND(F60*$L60,2)</f>
        <v>0</v>
      </c>
      <c r="H60" s="24">
        <v>2</v>
      </c>
      <c r="I60" s="24">
        <f>ROUND(H60*$L60,2)</f>
        <v>2499.1</v>
      </c>
      <c r="J60" s="24">
        <v>0</v>
      </c>
      <c r="K60" s="24">
        <f>ROUND(J60*$L60,2)</f>
        <v>0</v>
      </c>
      <c r="L60" s="17">
        <v>1249.55</v>
      </c>
      <c r="M60" s="17">
        <f>E60*L60</f>
        <v>2499.1</v>
      </c>
      <c r="N60">
        <f>SUM(F60+H60+J60)</f>
        <v>2</v>
      </c>
      <c r="O60" s="26">
        <f t="shared" si="15"/>
        <v>2499.1</v>
      </c>
    </row>
    <row r="61" spans="1:17" x14ac:dyDescent="0.2">
      <c r="A61" s="6"/>
      <c r="B61" s="6"/>
      <c r="C61" s="3" t="s">
        <v>86</v>
      </c>
      <c r="D61" s="6"/>
      <c r="E61" s="19" t="s">
        <v>220</v>
      </c>
      <c r="F61" s="19" t="s">
        <v>220</v>
      </c>
      <c r="G61" s="19" t="s">
        <v>220</v>
      </c>
      <c r="H61" s="19" t="s">
        <v>220</v>
      </c>
      <c r="I61" s="19" t="s">
        <v>220</v>
      </c>
      <c r="J61" s="19" t="s">
        <v>220</v>
      </c>
      <c r="K61" s="19" t="s">
        <v>220</v>
      </c>
      <c r="L61" s="18" t="s">
        <v>220</v>
      </c>
      <c r="M61" s="23">
        <f>SUM(M56:M60)</f>
        <v>41765.15</v>
      </c>
      <c r="N61" s="25" t="s">
        <v>220</v>
      </c>
      <c r="O61" s="25" t="s">
        <v>220</v>
      </c>
      <c r="P61" s="26">
        <f>SUM(O56:O60)</f>
        <v>41765.159999999996</v>
      </c>
      <c r="Q61" s="26"/>
    </row>
    <row r="62" spans="1:17" x14ac:dyDescent="0.2">
      <c r="A62" s="7"/>
      <c r="B62" s="12" t="s">
        <v>87</v>
      </c>
      <c r="C62" s="14" t="s">
        <v>88</v>
      </c>
      <c r="D62" s="7"/>
      <c r="E62" s="20"/>
      <c r="F62" s="20"/>
      <c r="G62" s="20"/>
      <c r="H62" s="20"/>
      <c r="I62" s="20"/>
      <c r="J62" s="20"/>
      <c r="K62" s="20"/>
      <c r="L62" s="21"/>
      <c r="M62" s="21"/>
      <c r="N62" s="31" t="s">
        <v>220</v>
      </c>
      <c r="O62" s="31" t="s">
        <v>220</v>
      </c>
    </row>
    <row r="63" spans="1:17" ht="25.5" x14ac:dyDescent="0.2">
      <c r="A63" s="6"/>
      <c r="B63" s="2" t="s">
        <v>89</v>
      </c>
      <c r="C63" s="3" t="s">
        <v>90</v>
      </c>
      <c r="D63" s="6"/>
      <c r="E63" s="16" t="s">
        <v>220</v>
      </c>
      <c r="F63" s="16" t="s">
        <v>220</v>
      </c>
      <c r="G63" s="16" t="s">
        <v>220</v>
      </c>
      <c r="H63" s="16" t="s">
        <v>220</v>
      </c>
      <c r="I63" s="16" t="s">
        <v>220</v>
      </c>
      <c r="J63" s="16" t="s">
        <v>220</v>
      </c>
      <c r="K63" s="16" t="s">
        <v>220</v>
      </c>
      <c r="L63" s="24" t="s">
        <v>220</v>
      </c>
      <c r="M63" s="24" t="s">
        <v>220</v>
      </c>
      <c r="N63" s="31" t="s">
        <v>220</v>
      </c>
      <c r="O63" s="31" t="s">
        <v>220</v>
      </c>
    </row>
    <row r="64" spans="1:17" ht="25.5" x14ac:dyDescent="0.2">
      <c r="A64" s="49">
        <v>42</v>
      </c>
      <c r="B64" s="6"/>
      <c r="C64" s="3" t="s">
        <v>91</v>
      </c>
      <c r="D64" s="2" t="s">
        <v>23</v>
      </c>
      <c r="E64" s="19">
        <v>3825.5</v>
      </c>
      <c r="F64" s="37">
        <v>1994.5</v>
      </c>
      <c r="G64" s="24">
        <f>ROUND(F64*$L64,2)</f>
        <v>3729.72</v>
      </c>
      <c r="H64" s="37">
        <v>602</v>
      </c>
      <c r="I64" s="24">
        <f>ROUND(H64*$L64,2)</f>
        <v>1125.74</v>
      </c>
      <c r="J64" s="37">
        <v>1229</v>
      </c>
      <c r="K64" s="24">
        <f>ROUND(J64*$L64,2)</f>
        <v>2298.23</v>
      </c>
      <c r="L64" s="18">
        <v>1.87</v>
      </c>
      <c r="M64" s="17">
        <f>E64*L64</f>
        <v>7153.6850000000004</v>
      </c>
      <c r="N64">
        <f>SUM(F64+H64+J64)</f>
        <v>3825.5</v>
      </c>
      <c r="O64" s="26">
        <f t="shared" ref="O64" si="16">SUM(G64+I64+K64)</f>
        <v>7153.6900000000005</v>
      </c>
    </row>
    <row r="65" spans="1:17" ht="25.5" x14ac:dyDescent="0.2">
      <c r="A65" s="6"/>
      <c r="B65" s="2" t="s">
        <v>92</v>
      </c>
      <c r="C65" s="3" t="s">
        <v>93</v>
      </c>
      <c r="D65" s="6"/>
      <c r="E65" s="16" t="s">
        <v>220</v>
      </c>
      <c r="F65" s="43" t="s">
        <v>220</v>
      </c>
      <c r="G65" s="16" t="s">
        <v>220</v>
      </c>
      <c r="H65" s="16" t="s">
        <v>220</v>
      </c>
      <c r="I65" s="16" t="s">
        <v>220</v>
      </c>
      <c r="J65" s="16" t="s">
        <v>220</v>
      </c>
      <c r="K65" s="16" t="s">
        <v>220</v>
      </c>
      <c r="L65" s="24" t="s">
        <v>220</v>
      </c>
      <c r="M65" s="24" t="s">
        <v>220</v>
      </c>
      <c r="N65" s="31" t="s">
        <v>220</v>
      </c>
      <c r="O65" s="31" t="s">
        <v>220</v>
      </c>
    </row>
    <row r="66" spans="1:17" ht="38.25" x14ac:dyDescent="0.2">
      <c r="A66" s="1">
        <v>43</v>
      </c>
      <c r="B66" s="6"/>
      <c r="C66" s="3" t="s">
        <v>94</v>
      </c>
      <c r="D66" s="2" t="s">
        <v>23</v>
      </c>
      <c r="E66" s="19">
        <v>3872</v>
      </c>
      <c r="F66" s="37">
        <v>2041</v>
      </c>
      <c r="G66" s="24">
        <f>ROUND(F66*$L66,2)</f>
        <v>16287.18</v>
      </c>
      <c r="H66" s="37">
        <v>602</v>
      </c>
      <c r="I66" s="24">
        <f>ROUND(H66*$L66,2)</f>
        <v>4803.96</v>
      </c>
      <c r="J66" s="37">
        <v>1229</v>
      </c>
      <c r="K66" s="24">
        <f>ROUND(J66*$L66,2)</f>
        <v>9807.42</v>
      </c>
      <c r="L66" s="18">
        <v>7.98</v>
      </c>
      <c r="M66" s="17">
        <f>E66*L66</f>
        <v>30898.560000000001</v>
      </c>
      <c r="N66">
        <f>SUM(F66+H66+J66)</f>
        <v>3872</v>
      </c>
      <c r="O66" s="26">
        <f t="shared" ref="O66" si="17">SUM(G66+I66+K66)</f>
        <v>30898.559999999998</v>
      </c>
    </row>
    <row r="67" spans="1:17" ht="25.5" x14ac:dyDescent="0.2">
      <c r="A67" s="6"/>
      <c r="B67" s="2" t="s">
        <v>95</v>
      </c>
      <c r="C67" s="3" t="s">
        <v>96</v>
      </c>
      <c r="D67" s="6"/>
      <c r="E67" s="16" t="s">
        <v>220</v>
      </c>
      <c r="F67" s="43" t="s">
        <v>220</v>
      </c>
      <c r="G67" s="16" t="s">
        <v>220</v>
      </c>
      <c r="H67" s="16" t="s">
        <v>220</v>
      </c>
      <c r="I67" s="16" t="s">
        <v>220</v>
      </c>
      <c r="J67" s="16" t="s">
        <v>220</v>
      </c>
      <c r="K67" s="16" t="s">
        <v>220</v>
      </c>
      <c r="L67" s="24" t="s">
        <v>220</v>
      </c>
      <c r="M67" s="24" t="s">
        <v>220</v>
      </c>
      <c r="N67" s="31" t="s">
        <v>220</v>
      </c>
      <c r="O67" s="31" t="s">
        <v>220</v>
      </c>
    </row>
    <row r="68" spans="1:17" ht="25.5" x14ac:dyDescent="0.2">
      <c r="A68" s="49">
        <v>44</v>
      </c>
      <c r="B68" s="6"/>
      <c r="C68" s="3" t="s">
        <v>97</v>
      </c>
      <c r="D68" s="2" t="s">
        <v>23</v>
      </c>
      <c r="E68" s="19">
        <v>5138.6000000000004</v>
      </c>
      <c r="F68" s="18">
        <v>2353</v>
      </c>
      <c r="G68" s="24">
        <f>ROUND(F68*$L68,2)</f>
        <v>135297.5</v>
      </c>
      <c r="H68" s="18">
        <v>780.5</v>
      </c>
      <c r="I68" s="24">
        <f>ROUND(H68*$L68,2)</f>
        <v>44878.75</v>
      </c>
      <c r="J68" s="18">
        <v>2005.1</v>
      </c>
      <c r="K68" s="24">
        <f>ROUND(J68*$L68,2)</f>
        <v>115293.25</v>
      </c>
      <c r="L68" s="18">
        <v>57.5</v>
      </c>
      <c r="M68" s="17">
        <f>E68*L68</f>
        <v>295469.5</v>
      </c>
      <c r="N68">
        <f>SUM(F68+H68+J68)</f>
        <v>5138.6000000000004</v>
      </c>
      <c r="O68" s="26">
        <f t="shared" ref="O68" si="18">SUM(G68+I68+K68)</f>
        <v>295469.5</v>
      </c>
    </row>
    <row r="69" spans="1:17" x14ac:dyDescent="0.2">
      <c r="A69" s="6"/>
      <c r="B69" s="2" t="s">
        <v>98</v>
      </c>
      <c r="C69" s="3" t="s">
        <v>99</v>
      </c>
      <c r="D69" s="6"/>
      <c r="E69" s="16" t="s">
        <v>220</v>
      </c>
      <c r="F69" s="16" t="s">
        <v>220</v>
      </c>
      <c r="G69" s="16" t="s">
        <v>220</v>
      </c>
      <c r="H69" s="16" t="s">
        <v>220</v>
      </c>
      <c r="I69" s="16" t="s">
        <v>220</v>
      </c>
      <c r="J69" s="16" t="s">
        <v>220</v>
      </c>
      <c r="K69" s="16" t="s">
        <v>220</v>
      </c>
      <c r="L69" s="24" t="s">
        <v>220</v>
      </c>
      <c r="M69" s="24" t="s">
        <v>220</v>
      </c>
      <c r="N69" s="31" t="s">
        <v>220</v>
      </c>
      <c r="O69" s="31" t="s">
        <v>220</v>
      </c>
    </row>
    <row r="70" spans="1:17" x14ac:dyDescent="0.2">
      <c r="A70" s="49">
        <v>45</v>
      </c>
      <c r="B70" s="6"/>
      <c r="C70" s="3" t="s">
        <v>100</v>
      </c>
      <c r="D70" s="2" t="s">
        <v>23</v>
      </c>
      <c r="E70" s="19">
        <v>43450.42</v>
      </c>
      <c r="F70" s="18">
        <v>23593.42</v>
      </c>
      <c r="G70" s="24">
        <f>ROUND(F70*$L70,2)</f>
        <v>99092.36</v>
      </c>
      <c r="H70" s="18">
        <v>5708</v>
      </c>
      <c r="I70" s="24">
        <f>ROUND(H70*$L70,2)</f>
        <v>23973.599999999999</v>
      </c>
      <c r="J70" s="18">
        <v>14149</v>
      </c>
      <c r="K70" s="24">
        <f>ROUND(J70*$L70,2)</f>
        <v>59425.8</v>
      </c>
      <c r="L70" s="18">
        <v>4.2</v>
      </c>
      <c r="M70" s="17">
        <f>E70*L70</f>
        <v>182491.764</v>
      </c>
      <c r="N70" s="26">
        <f>SUM(F70+H70+J70)</f>
        <v>43450.42</v>
      </c>
      <c r="O70" s="26">
        <f t="shared" ref="O70" si="19">SUM(G70+I70+K70)</f>
        <v>182491.76</v>
      </c>
    </row>
    <row r="71" spans="1:17" x14ac:dyDescent="0.2">
      <c r="A71" s="6"/>
      <c r="B71" s="2" t="s">
        <v>101</v>
      </c>
      <c r="C71" s="3" t="s">
        <v>102</v>
      </c>
      <c r="D71" s="6"/>
      <c r="E71" s="16" t="s">
        <v>220</v>
      </c>
      <c r="F71" s="16" t="s">
        <v>220</v>
      </c>
      <c r="G71" s="16" t="s">
        <v>220</v>
      </c>
      <c r="H71" s="16" t="s">
        <v>220</v>
      </c>
      <c r="I71" s="16" t="s">
        <v>220</v>
      </c>
      <c r="J71" s="16" t="s">
        <v>220</v>
      </c>
      <c r="K71" s="16" t="s">
        <v>220</v>
      </c>
      <c r="L71" s="24" t="s">
        <v>220</v>
      </c>
      <c r="M71" s="24" t="s">
        <v>220</v>
      </c>
      <c r="N71" s="42" t="s">
        <v>220</v>
      </c>
      <c r="O71" s="42" t="s">
        <v>220</v>
      </c>
    </row>
    <row r="72" spans="1:17" ht="25.5" x14ac:dyDescent="0.2">
      <c r="A72" s="49">
        <v>46</v>
      </c>
      <c r="B72" s="6"/>
      <c r="C72" s="3" t="s">
        <v>103</v>
      </c>
      <c r="D72" s="2" t="s">
        <v>23</v>
      </c>
      <c r="E72" s="19">
        <v>4431.53</v>
      </c>
      <c r="F72" s="18">
        <v>2028.53</v>
      </c>
      <c r="G72" s="24">
        <f>ROUND(F72*$L72,2)</f>
        <v>72905.37</v>
      </c>
      <c r="H72" s="18">
        <v>673</v>
      </c>
      <c r="I72" s="24">
        <f>ROUND(H72*$L72,2)</f>
        <v>24187.62</v>
      </c>
      <c r="J72" s="18">
        <v>1730</v>
      </c>
      <c r="K72" s="24">
        <f>ROUND(J72*$L72,2)</f>
        <v>62176.2</v>
      </c>
      <c r="L72" s="18">
        <v>35.94</v>
      </c>
      <c r="M72" s="17">
        <f>E72*L72</f>
        <v>159269.18819999998</v>
      </c>
      <c r="N72" s="26">
        <f>SUM(F72+H72+J72)</f>
        <v>4431.53</v>
      </c>
      <c r="O72" s="26">
        <f t="shared" ref="O72:O73" si="20">SUM(G72+I72+K72)</f>
        <v>159269.19</v>
      </c>
    </row>
    <row r="73" spans="1:17" ht="25.5" x14ac:dyDescent="0.2">
      <c r="A73" s="1">
        <v>47</v>
      </c>
      <c r="B73" s="6"/>
      <c r="C73" s="3" t="s">
        <v>104</v>
      </c>
      <c r="D73" s="2" t="s">
        <v>23</v>
      </c>
      <c r="E73" s="19">
        <v>3872</v>
      </c>
      <c r="F73" s="37">
        <v>2041</v>
      </c>
      <c r="G73" s="24">
        <f>ROUND(F73*$L73,2)</f>
        <v>52657.8</v>
      </c>
      <c r="H73" s="18">
        <v>602</v>
      </c>
      <c r="I73" s="24">
        <f>ROUND(H73*$L73,2)</f>
        <v>15531.6</v>
      </c>
      <c r="J73" s="18">
        <v>1229</v>
      </c>
      <c r="K73" s="24">
        <f>ROUND(J73*$L73,2)</f>
        <v>31708.2</v>
      </c>
      <c r="L73" s="18">
        <v>25.8</v>
      </c>
      <c r="M73" s="17">
        <f>E73*L73</f>
        <v>99897.600000000006</v>
      </c>
      <c r="N73" s="26">
        <f>SUM(F73+H73+J73)</f>
        <v>3872</v>
      </c>
      <c r="O73" s="26">
        <f t="shared" si="20"/>
        <v>99897.600000000006</v>
      </c>
    </row>
    <row r="74" spans="1:17" x14ac:dyDescent="0.2">
      <c r="A74" s="6"/>
      <c r="B74" s="2" t="s">
        <v>105</v>
      </c>
      <c r="C74" s="3" t="s">
        <v>106</v>
      </c>
      <c r="D74" s="6"/>
      <c r="E74" s="16" t="s">
        <v>220</v>
      </c>
      <c r="F74" s="16" t="s">
        <v>220</v>
      </c>
      <c r="G74" s="16" t="s">
        <v>220</v>
      </c>
      <c r="H74" s="16" t="s">
        <v>220</v>
      </c>
      <c r="I74" s="16" t="s">
        <v>220</v>
      </c>
      <c r="J74" s="16" t="s">
        <v>220</v>
      </c>
      <c r="K74" s="16" t="s">
        <v>220</v>
      </c>
      <c r="L74" s="24" t="s">
        <v>220</v>
      </c>
      <c r="M74" s="24" t="s">
        <v>220</v>
      </c>
      <c r="N74" s="31" t="s">
        <v>220</v>
      </c>
      <c r="O74" s="31" t="s">
        <v>220</v>
      </c>
    </row>
    <row r="75" spans="1:17" ht="38.25" x14ac:dyDescent="0.2">
      <c r="A75" s="49">
        <v>48</v>
      </c>
      <c r="B75" s="6"/>
      <c r="C75" s="3" t="s">
        <v>107</v>
      </c>
      <c r="D75" s="2" t="s">
        <v>23</v>
      </c>
      <c r="E75" s="18">
        <v>4032.15</v>
      </c>
      <c r="F75" s="18">
        <v>1846.15</v>
      </c>
      <c r="G75" s="24">
        <f>ROUND(F75*$L75,2)</f>
        <v>129285.88</v>
      </c>
      <c r="H75" s="18">
        <v>612</v>
      </c>
      <c r="I75" s="24">
        <f>ROUND(H75*$L75,2)</f>
        <v>42858.36</v>
      </c>
      <c r="J75" s="18">
        <v>1574</v>
      </c>
      <c r="K75" s="24">
        <f>ROUND(J75*$L75,2)</f>
        <v>110227.22</v>
      </c>
      <c r="L75" s="18">
        <v>70.03</v>
      </c>
      <c r="M75" s="17">
        <f>E75*L75</f>
        <v>282371.4645</v>
      </c>
      <c r="N75" s="26">
        <f>SUM(F75+H75+J75)</f>
        <v>4032.15</v>
      </c>
      <c r="O75" s="26">
        <f t="shared" ref="O75" si="21">SUM(G75+I75+K75)</f>
        <v>282371.45999999996</v>
      </c>
    </row>
    <row r="76" spans="1:17" x14ac:dyDescent="0.2">
      <c r="A76" s="6"/>
      <c r="B76" s="6"/>
      <c r="C76" s="3" t="s">
        <v>108</v>
      </c>
      <c r="D76" s="6"/>
      <c r="E76" s="16" t="s">
        <v>220</v>
      </c>
      <c r="F76" s="16" t="s">
        <v>220</v>
      </c>
      <c r="G76" s="16" t="s">
        <v>220</v>
      </c>
      <c r="H76" s="16" t="s">
        <v>220</v>
      </c>
      <c r="I76" s="16" t="s">
        <v>220</v>
      </c>
      <c r="J76" s="16" t="s">
        <v>220</v>
      </c>
      <c r="K76" s="16" t="s">
        <v>220</v>
      </c>
      <c r="L76" s="24" t="s">
        <v>220</v>
      </c>
      <c r="M76" s="23">
        <f>SUM(M64:M75)</f>
        <v>1057551.7616999999</v>
      </c>
      <c r="N76" s="31" t="s">
        <v>220</v>
      </c>
      <c r="O76" s="31" t="s">
        <v>220</v>
      </c>
      <c r="P76" s="26">
        <f>SUM(O64:O75)</f>
        <v>1057551.7599999998</v>
      </c>
      <c r="Q76" s="26"/>
    </row>
    <row r="77" spans="1:17" x14ac:dyDescent="0.2">
      <c r="A77" s="7"/>
      <c r="B77" s="12" t="s">
        <v>109</v>
      </c>
      <c r="C77" s="14" t="s">
        <v>110</v>
      </c>
      <c r="D77" s="7"/>
      <c r="E77" s="20"/>
      <c r="F77" s="20"/>
      <c r="G77" s="20"/>
      <c r="H77" s="20"/>
      <c r="I77" s="20"/>
      <c r="J77" s="20"/>
      <c r="K77" s="20"/>
      <c r="L77" s="21"/>
      <c r="M77" s="21"/>
      <c r="N77" s="31" t="s">
        <v>220</v>
      </c>
      <c r="O77" s="31" t="s">
        <v>220</v>
      </c>
    </row>
    <row r="78" spans="1:17" x14ac:dyDescent="0.2">
      <c r="A78" s="6"/>
      <c r="B78" s="2" t="s">
        <v>111</v>
      </c>
      <c r="C78" s="3" t="s">
        <v>112</v>
      </c>
      <c r="D78" s="6"/>
      <c r="E78" s="16" t="s">
        <v>220</v>
      </c>
      <c r="F78" s="16" t="s">
        <v>220</v>
      </c>
      <c r="G78" s="16" t="s">
        <v>220</v>
      </c>
      <c r="H78" s="16" t="s">
        <v>220</v>
      </c>
      <c r="I78" s="16" t="s">
        <v>220</v>
      </c>
      <c r="J78" s="16" t="s">
        <v>220</v>
      </c>
      <c r="K78" s="16" t="s">
        <v>220</v>
      </c>
      <c r="L78" s="24" t="s">
        <v>220</v>
      </c>
      <c r="M78" s="24" t="s">
        <v>220</v>
      </c>
      <c r="N78" s="31" t="s">
        <v>220</v>
      </c>
      <c r="O78" s="31" t="s">
        <v>220</v>
      </c>
    </row>
    <row r="79" spans="1:17" ht="38.25" x14ac:dyDescent="0.2">
      <c r="A79" s="1">
        <v>49</v>
      </c>
      <c r="B79" s="6"/>
      <c r="C79" s="3" t="s">
        <v>113</v>
      </c>
      <c r="D79" s="2" t="s">
        <v>23</v>
      </c>
      <c r="E79" s="19">
        <v>14386.66</v>
      </c>
      <c r="F79" s="19">
        <v>7766.72</v>
      </c>
      <c r="G79" s="24">
        <f>ROUND(F79*$L79,2)</f>
        <v>439130.35</v>
      </c>
      <c r="H79" s="19">
        <v>1903.33</v>
      </c>
      <c r="I79" s="24">
        <f>ROUND(H79*$L79,2)</f>
        <v>107614.28</v>
      </c>
      <c r="J79" s="19">
        <v>4716.6099999999997</v>
      </c>
      <c r="K79" s="24">
        <f>ROUND(J79*$L79,2)</f>
        <v>266677.13</v>
      </c>
      <c r="L79" s="18">
        <v>56.54</v>
      </c>
      <c r="M79" s="17">
        <f>E79*L79</f>
        <v>813421.75639999995</v>
      </c>
      <c r="N79">
        <f>SUM(F79+H79+J79)</f>
        <v>14386.66</v>
      </c>
      <c r="O79" s="26">
        <f t="shared" ref="O79:O81" si="22">SUM(G79+I79+K79)</f>
        <v>813421.76</v>
      </c>
    </row>
    <row r="80" spans="1:17" ht="25.5" x14ac:dyDescent="0.2">
      <c r="A80" s="1">
        <v>50</v>
      </c>
      <c r="B80" s="6"/>
      <c r="C80" s="3" t="s">
        <v>114</v>
      </c>
      <c r="D80" s="2" t="s">
        <v>115</v>
      </c>
      <c r="E80" s="19">
        <v>2453.7199999999998</v>
      </c>
      <c r="F80" s="19">
        <v>1491.87</v>
      </c>
      <c r="G80" s="24">
        <f>ROUND(F80*$L80,2)</f>
        <v>404416.12</v>
      </c>
      <c r="H80" s="19">
        <v>263.24</v>
      </c>
      <c r="I80" s="24">
        <f>ROUND(H80*$L80,2)</f>
        <v>71359.100000000006</v>
      </c>
      <c r="J80" s="19">
        <v>698.61</v>
      </c>
      <c r="K80" s="24">
        <f>ROUND(J80*$L80,2)</f>
        <v>189379.20000000001</v>
      </c>
      <c r="L80" s="18">
        <v>271.08</v>
      </c>
      <c r="M80" s="17">
        <f>E80*L80</f>
        <v>665154.41759999993</v>
      </c>
      <c r="N80">
        <f>SUM(F80+H80+J80)</f>
        <v>2453.7199999999998</v>
      </c>
      <c r="O80" s="26">
        <f t="shared" si="22"/>
        <v>665154.41999999993</v>
      </c>
    </row>
    <row r="81" spans="1:17" x14ac:dyDescent="0.2">
      <c r="A81" s="1">
        <v>51</v>
      </c>
      <c r="B81" s="6"/>
      <c r="C81" s="3" t="s">
        <v>116</v>
      </c>
      <c r="D81" s="2" t="s">
        <v>23</v>
      </c>
      <c r="E81" s="37">
        <v>2890</v>
      </c>
      <c r="F81" s="37">
        <v>1855</v>
      </c>
      <c r="G81" s="24">
        <f>ROUND(F81*$L81,2)</f>
        <v>30347.8</v>
      </c>
      <c r="H81" s="37">
        <v>356</v>
      </c>
      <c r="I81" s="24">
        <f>ROUND(H81*$L81,2)</f>
        <v>5824.16</v>
      </c>
      <c r="J81" s="37">
        <v>912</v>
      </c>
      <c r="K81" s="24">
        <f>ROUND(J81*$L81,2)</f>
        <v>14920.32</v>
      </c>
      <c r="L81" s="18">
        <v>16.36</v>
      </c>
      <c r="M81" s="17">
        <f>E81*L81</f>
        <v>47280.4</v>
      </c>
      <c r="N81">
        <f>SUM(F81+H81+J81)</f>
        <v>3123</v>
      </c>
      <c r="O81" s="26">
        <f t="shared" si="22"/>
        <v>51092.28</v>
      </c>
    </row>
    <row r="82" spans="1:17" ht="25.5" x14ac:dyDescent="0.2">
      <c r="A82" s="6"/>
      <c r="B82" s="2" t="s">
        <v>117</v>
      </c>
      <c r="C82" s="3" t="s">
        <v>118</v>
      </c>
      <c r="D82" s="6"/>
      <c r="E82" s="16" t="s">
        <v>220</v>
      </c>
      <c r="F82" s="16" t="s">
        <v>220</v>
      </c>
      <c r="G82" s="24" t="s">
        <v>220</v>
      </c>
      <c r="H82" s="16" t="s">
        <v>220</v>
      </c>
      <c r="I82" s="24" t="s">
        <v>220</v>
      </c>
      <c r="J82" s="16" t="s">
        <v>220</v>
      </c>
      <c r="K82" s="24" t="s">
        <v>220</v>
      </c>
      <c r="L82" s="24" t="s">
        <v>220</v>
      </c>
      <c r="M82" s="24" t="s">
        <v>220</v>
      </c>
      <c r="N82" s="42" t="s">
        <v>220</v>
      </c>
      <c r="O82" s="42" t="s">
        <v>220</v>
      </c>
    </row>
    <row r="83" spans="1:17" ht="25.5" x14ac:dyDescent="0.2">
      <c r="A83" s="1">
        <v>52</v>
      </c>
      <c r="B83" s="6"/>
      <c r="C83" s="3" t="s">
        <v>119</v>
      </c>
      <c r="D83" s="2" t="s">
        <v>23</v>
      </c>
      <c r="E83" s="37">
        <v>14235.08</v>
      </c>
      <c r="F83" s="37">
        <v>7682.5</v>
      </c>
      <c r="G83" s="24">
        <f>ROUND(F83*$L83,2)</f>
        <v>295392.13</v>
      </c>
      <c r="H83" s="37">
        <v>1883.28</v>
      </c>
      <c r="I83" s="24">
        <f>ROUND(H83*$L83,2)</f>
        <v>72412.12</v>
      </c>
      <c r="J83" s="37">
        <v>4669.3</v>
      </c>
      <c r="K83" s="24">
        <f>ROUND(J83*$L83,2)</f>
        <v>179534.59</v>
      </c>
      <c r="L83" s="18">
        <v>38.450000000000003</v>
      </c>
      <c r="M83" s="17">
        <f>E83*L83</f>
        <v>547338.826</v>
      </c>
      <c r="N83">
        <f>SUM(F83+H83+J83)</f>
        <v>14235.080000000002</v>
      </c>
      <c r="O83" s="26">
        <f t="shared" ref="O83" si="23">SUM(G83+I83+K83)</f>
        <v>547338.84</v>
      </c>
    </row>
    <row r="84" spans="1:17" x14ac:dyDescent="0.2">
      <c r="A84" s="6"/>
      <c r="B84" s="6"/>
      <c r="C84" s="3" t="s">
        <v>120</v>
      </c>
      <c r="D84" s="6"/>
      <c r="E84" s="16" t="s">
        <v>220</v>
      </c>
      <c r="F84" s="16" t="s">
        <v>220</v>
      </c>
      <c r="G84" s="16" t="s">
        <v>220</v>
      </c>
      <c r="H84" s="16" t="s">
        <v>220</v>
      </c>
      <c r="I84" s="16" t="s">
        <v>220</v>
      </c>
      <c r="J84" s="16" t="s">
        <v>220</v>
      </c>
      <c r="K84" s="16" t="s">
        <v>220</v>
      </c>
      <c r="L84" s="24" t="s">
        <v>220</v>
      </c>
      <c r="M84" s="23">
        <f>SUM(M79:M83)</f>
        <v>2073195.4</v>
      </c>
      <c r="N84" s="31" t="s">
        <v>220</v>
      </c>
      <c r="O84" s="31" t="s">
        <v>220</v>
      </c>
      <c r="P84" s="26">
        <f>SUM(O79:O83)</f>
        <v>2077007.2999999998</v>
      </c>
      <c r="Q84" s="26"/>
    </row>
    <row r="85" spans="1:17" x14ac:dyDescent="0.2">
      <c r="A85" s="7"/>
      <c r="B85" s="12" t="s">
        <v>121</v>
      </c>
      <c r="C85" s="4" t="s">
        <v>122</v>
      </c>
      <c r="D85" s="7"/>
      <c r="E85" s="20"/>
      <c r="F85" s="20"/>
      <c r="G85" s="20"/>
      <c r="H85" s="20"/>
      <c r="I85" s="20"/>
      <c r="J85" s="20"/>
      <c r="K85" s="20"/>
      <c r="L85" s="21"/>
      <c r="M85" s="21"/>
      <c r="N85" s="31" t="s">
        <v>220</v>
      </c>
      <c r="O85" s="31" t="s">
        <v>220</v>
      </c>
    </row>
    <row r="86" spans="1:17" ht="25.5" x14ac:dyDescent="0.2">
      <c r="A86" s="6"/>
      <c r="B86" s="2" t="s">
        <v>123</v>
      </c>
      <c r="C86" s="3" t="s">
        <v>124</v>
      </c>
      <c r="D86" s="6"/>
      <c r="E86" s="16" t="s">
        <v>220</v>
      </c>
      <c r="F86" s="16" t="s">
        <v>220</v>
      </c>
      <c r="G86" s="16" t="s">
        <v>220</v>
      </c>
      <c r="H86" s="16" t="s">
        <v>220</v>
      </c>
      <c r="I86" s="16" t="s">
        <v>220</v>
      </c>
      <c r="J86" s="16" t="s">
        <v>220</v>
      </c>
      <c r="K86" s="16" t="s">
        <v>220</v>
      </c>
      <c r="L86" s="24" t="s">
        <v>220</v>
      </c>
      <c r="M86" s="24" t="s">
        <v>220</v>
      </c>
      <c r="N86" s="44" t="s">
        <v>220</v>
      </c>
      <c r="O86" s="44" t="s">
        <v>220</v>
      </c>
    </row>
    <row r="87" spans="1:17" ht="25.5" x14ac:dyDescent="0.2">
      <c r="A87" s="1">
        <v>53</v>
      </c>
      <c r="B87" s="6"/>
      <c r="C87" s="3" t="s">
        <v>125</v>
      </c>
      <c r="D87" s="2" t="s">
        <v>23</v>
      </c>
      <c r="E87" s="18">
        <v>13470</v>
      </c>
      <c r="F87" s="18">
        <v>8090</v>
      </c>
      <c r="G87" s="24">
        <f>ROUND(F87*$L87,2)</f>
        <v>56549.1</v>
      </c>
      <c r="H87" s="18">
        <v>1730</v>
      </c>
      <c r="I87" s="24">
        <f>ROUND(H87*$L87,2)</f>
        <v>12092.7</v>
      </c>
      <c r="J87" s="18">
        <v>3650</v>
      </c>
      <c r="K87" s="24">
        <f>ROUND(J87*$L87,2)</f>
        <v>25513.5</v>
      </c>
      <c r="L87" s="18">
        <v>6.99</v>
      </c>
      <c r="M87" s="17">
        <f>E87*L87</f>
        <v>94155.3</v>
      </c>
      <c r="N87" s="26">
        <f>SUM(F87+H87+J87)</f>
        <v>13470</v>
      </c>
      <c r="O87" s="26">
        <f t="shared" ref="O87:O89" si="24">SUM(G87+I87+K87)</f>
        <v>94155.3</v>
      </c>
    </row>
    <row r="88" spans="1:17" ht="38.25" x14ac:dyDescent="0.2">
      <c r="A88" s="1">
        <v>54</v>
      </c>
      <c r="B88" s="6"/>
      <c r="C88" s="3" t="s">
        <v>126</v>
      </c>
      <c r="D88" s="2" t="s">
        <v>23</v>
      </c>
      <c r="E88" s="18">
        <v>503.55</v>
      </c>
      <c r="F88" s="18">
        <v>440</v>
      </c>
      <c r="G88" s="24">
        <f>ROUND(F88*$L88,2)</f>
        <v>50133.599999999999</v>
      </c>
      <c r="H88" s="18">
        <v>0</v>
      </c>
      <c r="I88" s="24">
        <f>ROUND(H88*$L88,2)</f>
        <v>0</v>
      </c>
      <c r="J88" s="18">
        <v>63.55</v>
      </c>
      <c r="K88" s="24">
        <f>ROUND(J88*$L88,2)</f>
        <v>7240.89</v>
      </c>
      <c r="L88" s="18">
        <v>113.94</v>
      </c>
      <c r="M88" s="17">
        <f>E88*L88</f>
        <v>57374.487000000001</v>
      </c>
      <c r="N88" s="26">
        <f>SUM(F88+H88+J88)</f>
        <v>503.55</v>
      </c>
      <c r="O88" s="26">
        <f t="shared" si="24"/>
        <v>57374.49</v>
      </c>
    </row>
    <row r="89" spans="1:17" ht="51" x14ac:dyDescent="0.2">
      <c r="A89" s="1">
        <v>55</v>
      </c>
      <c r="B89" s="6"/>
      <c r="C89" s="3" t="s">
        <v>127</v>
      </c>
      <c r="D89" s="2" t="s">
        <v>23</v>
      </c>
      <c r="E89" s="18">
        <v>75</v>
      </c>
      <c r="F89" s="18">
        <v>0</v>
      </c>
      <c r="G89" s="24">
        <f>ROUND(F89*$L89,2)</f>
        <v>0</v>
      </c>
      <c r="H89" s="18">
        <v>0</v>
      </c>
      <c r="I89" s="24">
        <f>ROUND(H89*$L89,2)</f>
        <v>0</v>
      </c>
      <c r="J89" s="18">
        <v>75</v>
      </c>
      <c r="K89" s="24">
        <f>ROUND(J89*$L89,2)</f>
        <v>10792.5</v>
      </c>
      <c r="L89" s="18">
        <v>143.9</v>
      </c>
      <c r="M89" s="17">
        <f>E89*L89</f>
        <v>10792.5</v>
      </c>
      <c r="N89" s="26">
        <f>SUM(F89+H89+J89)</f>
        <v>75</v>
      </c>
      <c r="O89" s="26">
        <f t="shared" si="24"/>
        <v>10792.5</v>
      </c>
    </row>
    <row r="90" spans="1:17" x14ac:dyDescent="0.2">
      <c r="A90" s="6"/>
      <c r="B90" s="2" t="s">
        <v>128</v>
      </c>
      <c r="C90" s="3" t="s">
        <v>129</v>
      </c>
      <c r="D90" s="6"/>
      <c r="E90" s="16" t="s">
        <v>220</v>
      </c>
      <c r="F90" s="16" t="s">
        <v>220</v>
      </c>
      <c r="G90" s="16" t="s">
        <v>220</v>
      </c>
      <c r="H90" s="16" t="s">
        <v>220</v>
      </c>
      <c r="I90" s="16" t="s">
        <v>220</v>
      </c>
      <c r="J90" s="16" t="s">
        <v>220</v>
      </c>
      <c r="K90" s="16" t="s">
        <v>220</v>
      </c>
      <c r="L90" s="24" t="s">
        <v>220</v>
      </c>
      <c r="M90" s="24" t="s">
        <v>220</v>
      </c>
      <c r="N90" s="34" t="s">
        <v>220</v>
      </c>
      <c r="O90" s="34" t="s">
        <v>220</v>
      </c>
    </row>
    <row r="91" spans="1:17" ht="63.75" x14ac:dyDescent="0.2">
      <c r="A91" s="1">
        <v>56</v>
      </c>
      <c r="B91" s="6"/>
      <c r="C91" s="3" t="s">
        <v>130</v>
      </c>
      <c r="D91" s="2" t="s">
        <v>33</v>
      </c>
      <c r="E91" s="19">
        <v>843.5</v>
      </c>
      <c r="F91" s="37">
        <v>511</v>
      </c>
      <c r="G91" s="24">
        <f t="shared" ref="G91:G97" si="25">ROUND(F91*$L91,2)</f>
        <v>97207.53</v>
      </c>
      <c r="H91" s="19">
        <v>32</v>
      </c>
      <c r="I91" s="24">
        <f t="shared" ref="I91:I97" si="26">ROUND(H91*$L91,2)</f>
        <v>6087.36</v>
      </c>
      <c r="J91" s="19">
        <v>300.5</v>
      </c>
      <c r="K91" s="24">
        <f t="shared" ref="K91:K97" si="27">ROUND(J91*$L91,2)</f>
        <v>57164.12</v>
      </c>
      <c r="L91" s="18">
        <v>190.23</v>
      </c>
      <c r="M91" s="17">
        <f t="shared" ref="M91:M97" si="28">E91*L91</f>
        <v>160459.005</v>
      </c>
      <c r="N91">
        <f t="shared" ref="N91:O101" si="29">SUM(F91+H91+J91)</f>
        <v>843.5</v>
      </c>
      <c r="O91" s="26">
        <f t="shared" si="29"/>
        <v>160459.01</v>
      </c>
    </row>
    <row r="92" spans="1:17" ht="63.75" x14ac:dyDescent="0.2">
      <c r="A92" s="1">
        <v>57</v>
      </c>
      <c r="B92" s="6"/>
      <c r="C92" s="3" t="s">
        <v>131</v>
      </c>
      <c r="D92" s="2" t="s">
        <v>33</v>
      </c>
      <c r="E92" s="19">
        <v>101.5</v>
      </c>
      <c r="F92" s="37">
        <v>31</v>
      </c>
      <c r="G92" s="24">
        <f t="shared" si="25"/>
        <v>6585.95</v>
      </c>
      <c r="H92" s="18">
        <v>32</v>
      </c>
      <c r="I92" s="24">
        <f t="shared" si="26"/>
        <v>6798.4</v>
      </c>
      <c r="J92" s="18">
        <v>38.5</v>
      </c>
      <c r="K92" s="24">
        <f t="shared" si="27"/>
        <v>8179.33</v>
      </c>
      <c r="L92" s="18">
        <v>212.45</v>
      </c>
      <c r="M92" s="17">
        <f t="shared" si="28"/>
        <v>21563.674999999999</v>
      </c>
      <c r="N92">
        <f t="shared" si="29"/>
        <v>101.5</v>
      </c>
      <c r="O92" s="26">
        <f t="shared" si="29"/>
        <v>21563.68</v>
      </c>
    </row>
    <row r="93" spans="1:17" ht="63.75" x14ac:dyDescent="0.2">
      <c r="A93" s="1">
        <v>58</v>
      </c>
      <c r="B93" s="6"/>
      <c r="C93" s="3" t="s">
        <v>132</v>
      </c>
      <c r="D93" s="2" t="s">
        <v>33</v>
      </c>
      <c r="E93" s="19">
        <v>10</v>
      </c>
      <c r="F93" s="37">
        <v>10</v>
      </c>
      <c r="G93" s="24">
        <f t="shared" si="25"/>
        <v>2521.4</v>
      </c>
      <c r="H93" s="18">
        <v>0</v>
      </c>
      <c r="I93" s="24">
        <f t="shared" si="26"/>
        <v>0</v>
      </c>
      <c r="J93" s="18">
        <v>0</v>
      </c>
      <c r="K93" s="24">
        <f t="shared" si="27"/>
        <v>0</v>
      </c>
      <c r="L93" s="18">
        <v>252.14</v>
      </c>
      <c r="M93" s="17">
        <f t="shared" si="28"/>
        <v>2521.3999999999996</v>
      </c>
      <c r="N93">
        <f t="shared" si="29"/>
        <v>10</v>
      </c>
      <c r="O93" s="26">
        <f t="shared" si="29"/>
        <v>2521.4</v>
      </c>
    </row>
    <row r="94" spans="1:17" ht="38.25" x14ac:dyDescent="0.2">
      <c r="A94" s="1">
        <v>59</v>
      </c>
      <c r="B94" s="6"/>
      <c r="C94" s="3" t="s">
        <v>82</v>
      </c>
      <c r="D94" s="2" t="s">
        <v>23</v>
      </c>
      <c r="E94" s="19">
        <v>507.52</v>
      </c>
      <c r="F94" s="37">
        <v>290.67</v>
      </c>
      <c r="G94" s="24">
        <f t="shared" si="25"/>
        <v>33118.94</v>
      </c>
      <c r="H94" s="18">
        <v>55.37</v>
      </c>
      <c r="I94" s="24">
        <f t="shared" si="26"/>
        <v>6308.86</v>
      </c>
      <c r="J94" s="18">
        <v>161.47999999999999</v>
      </c>
      <c r="K94" s="24">
        <f t="shared" si="27"/>
        <v>18399.03</v>
      </c>
      <c r="L94" s="18">
        <v>113.94</v>
      </c>
      <c r="M94" s="17">
        <f t="shared" si="28"/>
        <v>57826.828799999996</v>
      </c>
      <c r="N94">
        <f t="shared" si="29"/>
        <v>507.52</v>
      </c>
      <c r="O94" s="26">
        <f t="shared" si="29"/>
        <v>57826.83</v>
      </c>
    </row>
    <row r="95" spans="1:17" ht="51" x14ac:dyDescent="0.2">
      <c r="A95" s="1">
        <v>60</v>
      </c>
      <c r="B95" s="6"/>
      <c r="C95" s="3" t="s">
        <v>133</v>
      </c>
      <c r="D95" s="2" t="s">
        <v>21</v>
      </c>
      <c r="E95" s="19">
        <v>2</v>
      </c>
      <c r="F95" s="37">
        <v>0</v>
      </c>
      <c r="G95" s="24">
        <f t="shared" si="25"/>
        <v>0</v>
      </c>
      <c r="H95" s="18">
        <v>1</v>
      </c>
      <c r="I95" s="24">
        <f t="shared" si="26"/>
        <v>3079</v>
      </c>
      <c r="J95" s="18">
        <v>1</v>
      </c>
      <c r="K95" s="24">
        <f t="shared" si="27"/>
        <v>3079</v>
      </c>
      <c r="L95" s="18">
        <v>3079</v>
      </c>
      <c r="M95" s="17">
        <f t="shared" si="28"/>
        <v>6158</v>
      </c>
      <c r="N95">
        <f t="shared" si="29"/>
        <v>2</v>
      </c>
      <c r="O95" s="26">
        <f t="shared" si="29"/>
        <v>6158</v>
      </c>
    </row>
    <row r="96" spans="1:17" ht="25.5" x14ac:dyDescent="0.2">
      <c r="A96" s="1">
        <v>61</v>
      </c>
      <c r="B96" s="6"/>
      <c r="C96" s="3" t="s">
        <v>134</v>
      </c>
      <c r="D96" s="2" t="s">
        <v>21</v>
      </c>
      <c r="E96" s="19">
        <v>32</v>
      </c>
      <c r="F96" s="37">
        <v>17</v>
      </c>
      <c r="G96" s="24">
        <f t="shared" si="25"/>
        <v>20017.5</v>
      </c>
      <c r="H96" s="18">
        <v>5</v>
      </c>
      <c r="I96" s="24">
        <f t="shared" si="26"/>
        <v>5887.5</v>
      </c>
      <c r="J96" s="18">
        <v>10</v>
      </c>
      <c r="K96" s="24">
        <f t="shared" si="27"/>
        <v>11775</v>
      </c>
      <c r="L96" s="18">
        <v>1177.5</v>
      </c>
      <c r="M96" s="17">
        <f t="shared" si="28"/>
        <v>37680</v>
      </c>
      <c r="N96">
        <f t="shared" si="29"/>
        <v>32</v>
      </c>
      <c r="O96" s="26">
        <f t="shared" si="29"/>
        <v>37680</v>
      </c>
    </row>
    <row r="97" spans="1:17" ht="25.5" x14ac:dyDescent="0.2">
      <c r="A97" s="1">
        <v>62</v>
      </c>
      <c r="B97" s="6"/>
      <c r="C97" s="3" t="s">
        <v>135</v>
      </c>
      <c r="D97" s="2" t="s">
        <v>33</v>
      </c>
      <c r="E97" s="19">
        <v>127</v>
      </c>
      <c r="F97" s="37">
        <v>70</v>
      </c>
      <c r="G97" s="24">
        <f t="shared" si="25"/>
        <v>4988.2</v>
      </c>
      <c r="H97" s="18">
        <v>21</v>
      </c>
      <c r="I97" s="24">
        <f t="shared" si="26"/>
        <v>1496.46</v>
      </c>
      <c r="J97" s="18">
        <v>36</v>
      </c>
      <c r="K97" s="24">
        <f t="shared" si="27"/>
        <v>2565.36</v>
      </c>
      <c r="L97" s="18">
        <v>71.260000000000005</v>
      </c>
      <c r="M97" s="17">
        <f t="shared" si="28"/>
        <v>9050.02</v>
      </c>
      <c r="N97">
        <f t="shared" si="29"/>
        <v>127</v>
      </c>
      <c r="O97" s="26">
        <f t="shared" si="29"/>
        <v>9050.02</v>
      </c>
    </row>
    <row r="98" spans="1:17" x14ac:dyDescent="0.2">
      <c r="A98" s="6"/>
      <c r="B98" s="2" t="s">
        <v>136</v>
      </c>
      <c r="C98" s="3" t="s">
        <v>137</v>
      </c>
      <c r="D98" s="6"/>
      <c r="E98" s="16" t="s">
        <v>220</v>
      </c>
      <c r="F98" s="16" t="s">
        <v>220</v>
      </c>
      <c r="G98" s="16" t="s">
        <v>220</v>
      </c>
      <c r="H98" s="16" t="s">
        <v>220</v>
      </c>
      <c r="I98" s="16" t="s">
        <v>220</v>
      </c>
      <c r="J98" s="16" t="s">
        <v>220</v>
      </c>
      <c r="K98" s="16" t="s">
        <v>220</v>
      </c>
      <c r="L98" s="24" t="s">
        <v>220</v>
      </c>
      <c r="M98" s="24" t="s">
        <v>220</v>
      </c>
      <c r="N98" s="34" t="s">
        <v>220</v>
      </c>
      <c r="O98" s="34" t="s">
        <v>220</v>
      </c>
    </row>
    <row r="99" spans="1:17" ht="25.5" x14ac:dyDescent="0.2">
      <c r="A99" s="1">
        <v>63</v>
      </c>
      <c r="B99" s="6"/>
      <c r="C99" s="3" t="s">
        <v>138</v>
      </c>
      <c r="D99" s="2" t="s">
        <v>23</v>
      </c>
      <c r="E99" s="19">
        <v>2760</v>
      </c>
      <c r="F99" s="37">
        <v>1588.5</v>
      </c>
      <c r="G99" s="24">
        <f>ROUND(F99*$L99,2)</f>
        <v>41952.29</v>
      </c>
      <c r="H99" s="18">
        <v>356</v>
      </c>
      <c r="I99" s="24">
        <f>ROUND(H99*$L99,2)</f>
        <v>9401.9599999999991</v>
      </c>
      <c r="J99" s="18">
        <v>815.5</v>
      </c>
      <c r="K99" s="24">
        <f>ROUND(J99*$L99,2)</f>
        <v>21537.360000000001</v>
      </c>
      <c r="L99" s="18">
        <v>26.41</v>
      </c>
      <c r="M99" s="17">
        <f>E99*L99</f>
        <v>72891.600000000006</v>
      </c>
      <c r="N99">
        <f>SUM(F99+H99+J99)</f>
        <v>2760</v>
      </c>
      <c r="O99" s="26">
        <f t="shared" si="29"/>
        <v>72891.61</v>
      </c>
    </row>
    <row r="100" spans="1:17" x14ac:dyDescent="0.2">
      <c r="A100" s="6"/>
      <c r="B100" s="2" t="s">
        <v>139</v>
      </c>
      <c r="C100" s="3" t="s">
        <v>140</v>
      </c>
      <c r="D100" s="6"/>
      <c r="E100" s="16" t="s">
        <v>220</v>
      </c>
      <c r="F100" s="16" t="s">
        <v>220</v>
      </c>
      <c r="G100" s="16" t="s">
        <v>220</v>
      </c>
      <c r="H100" s="16" t="s">
        <v>220</v>
      </c>
      <c r="I100" s="16" t="s">
        <v>220</v>
      </c>
      <c r="J100" s="16" t="s">
        <v>220</v>
      </c>
      <c r="K100" s="16" t="s">
        <v>220</v>
      </c>
      <c r="L100" s="24" t="s">
        <v>220</v>
      </c>
      <c r="M100" s="24" t="s">
        <v>220</v>
      </c>
      <c r="N100" s="34" t="s">
        <v>220</v>
      </c>
      <c r="O100" s="34" t="s">
        <v>220</v>
      </c>
    </row>
    <row r="101" spans="1:17" ht="25.5" x14ac:dyDescent="0.2">
      <c r="A101" s="1">
        <v>64</v>
      </c>
      <c r="B101" s="6"/>
      <c r="C101" s="3" t="s">
        <v>141</v>
      </c>
      <c r="D101" s="2" t="s">
        <v>33</v>
      </c>
      <c r="E101" s="19">
        <v>200</v>
      </c>
      <c r="F101" s="37">
        <v>200</v>
      </c>
      <c r="G101" s="24">
        <f>ROUND(F101*$L101,2)</f>
        <v>1132</v>
      </c>
      <c r="H101" s="18">
        <v>0</v>
      </c>
      <c r="I101" s="24">
        <f>ROUND(H101*$L101,2)</f>
        <v>0</v>
      </c>
      <c r="J101" s="18">
        <v>0</v>
      </c>
      <c r="K101" s="24">
        <f>ROUND(J101*$L101,2)</f>
        <v>0</v>
      </c>
      <c r="L101" s="18">
        <v>5.66</v>
      </c>
      <c r="M101" s="17">
        <f>E101*L101</f>
        <v>1132</v>
      </c>
      <c r="N101">
        <f>SUM(F101+H101+J101)</f>
        <v>200</v>
      </c>
      <c r="O101" s="26">
        <f t="shared" si="29"/>
        <v>1132</v>
      </c>
    </row>
    <row r="102" spans="1:17" x14ac:dyDescent="0.2">
      <c r="A102" s="6"/>
      <c r="B102" s="6"/>
      <c r="C102" s="3" t="s">
        <v>142</v>
      </c>
      <c r="D102" s="6"/>
      <c r="E102" s="16" t="s">
        <v>220</v>
      </c>
      <c r="F102" s="16" t="s">
        <v>220</v>
      </c>
      <c r="G102" s="16" t="s">
        <v>220</v>
      </c>
      <c r="H102" s="16" t="s">
        <v>220</v>
      </c>
      <c r="I102" s="16" t="s">
        <v>220</v>
      </c>
      <c r="J102" s="16" t="s">
        <v>220</v>
      </c>
      <c r="K102" s="16" t="s">
        <v>220</v>
      </c>
      <c r="L102" s="24" t="s">
        <v>220</v>
      </c>
      <c r="M102" s="23">
        <f>SUM(M87:M101)</f>
        <v>531604.8158000001</v>
      </c>
      <c r="N102" s="31" t="s">
        <v>220</v>
      </c>
      <c r="O102" s="44"/>
      <c r="P102" s="26">
        <f>SUM(O86:O101)</f>
        <v>531604.84000000008</v>
      </c>
      <c r="Q102" s="26"/>
    </row>
    <row r="103" spans="1:17" x14ac:dyDescent="0.2">
      <c r="A103" s="7"/>
      <c r="B103" s="12" t="s">
        <v>143</v>
      </c>
      <c r="C103" s="4" t="s">
        <v>144</v>
      </c>
      <c r="D103" s="7"/>
      <c r="E103" s="20"/>
      <c r="F103" s="20"/>
      <c r="G103" s="20"/>
      <c r="H103" s="20"/>
      <c r="I103" s="20"/>
      <c r="J103" s="20"/>
      <c r="K103" s="20"/>
      <c r="L103" s="21"/>
      <c r="M103" s="21"/>
      <c r="N103" s="44" t="s">
        <v>220</v>
      </c>
      <c r="O103" s="44" t="s">
        <v>220</v>
      </c>
    </row>
    <row r="104" spans="1:17" x14ac:dyDescent="0.2">
      <c r="A104" s="6"/>
      <c r="B104" s="2" t="s">
        <v>145</v>
      </c>
      <c r="C104" s="3" t="s">
        <v>146</v>
      </c>
      <c r="D104" s="6"/>
      <c r="E104" s="16" t="s">
        <v>220</v>
      </c>
      <c r="F104" s="16" t="s">
        <v>220</v>
      </c>
      <c r="G104" s="16" t="s">
        <v>220</v>
      </c>
      <c r="H104" s="16" t="s">
        <v>220</v>
      </c>
      <c r="I104" s="16" t="s">
        <v>220</v>
      </c>
      <c r="J104" s="16" t="s">
        <v>220</v>
      </c>
      <c r="K104" s="16" t="s">
        <v>220</v>
      </c>
      <c r="L104" s="24" t="s">
        <v>220</v>
      </c>
      <c r="M104" s="24" t="s">
        <v>220</v>
      </c>
      <c r="N104" s="44" t="s">
        <v>220</v>
      </c>
      <c r="O104" s="44" t="s">
        <v>220</v>
      </c>
    </row>
    <row r="105" spans="1:17" ht="25.5" x14ac:dyDescent="0.2">
      <c r="A105" s="1">
        <v>65</v>
      </c>
      <c r="B105" s="6"/>
      <c r="C105" s="3" t="s">
        <v>147</v>
      </c>
      <c r="D105" s="2" t="s">
        <v>23</v>
      </c>
      <c r="E105" s="41">
        <v>666</v>
      </c>
      <c r="F105" s="45">
        <v>346.32</v>
      </c>
      <c r="G105" s="47">
        <f>ROUND(F105*$L105,2)</f>
        <v>23729.85</v>
      </c>
      <c r="H105" s="46">
        <v>130.52000000000001</v>
      </c>
      <c r="I105" s="47">
        <f>ROUND(H105*$L105,2)</f>
        <v>8943.23</v>
      </c>
      <c r="J105" s="45">
        <v>189.16</v>
      </c>
      <c r="K105" s="24">
        <f>ROUND(J105*$L105,2)</f>
        <v>12961.24</v>
      </c>
      <c r="L105" s="18">
        <v>68.52</v>
      </c>
      <c r="M105" s="17">
        <f>E105*L105</f>
        <v>45634.32</v>
      </c>
      <c r="N105">
        <f>SUM(F105+H105+J105)</f>
        <v>666</v>
      </c>
      <c r="O105" s="26">
        <f t="shared" ref="O105" si="30">SUM(G105+I105+K105)</f>
        <v>45634.32</v>
      </c>
    </row>
    <row r="106" spans="1:17" x14ac:dyDescent="0.2">
      <c r="A106" s="6"/>
      <c r="B106" s="2" t="s">
        <v>148</v>
      </c>
      <c r="C106" s="3" t="s">
        <v>149</v>
      </c>
      <c r="D106" s="6"/>
      <c r="E106" s="27" t="s">
        <v>220</v>
      </c>
      <c r="F106" s="27" t="s">
        <v>220</v>
      </c>
      <c r="G106" s="27" t="s">
        <v>220</v>
      </c>
      <c r="H106" s="47" t="s">
        <v>220</v>
      </c>
      <c r="I106" s="27" t="s">
        <v>220</v>
      </c>
      <c r="J106" s="27" t="s">
        <v>220</v>
      </c>
      <c r="K106" s="16" t="s">
        <v>220</v>
      </c>
      <c r="L106" s="24" t="s">
        <v>220</v>
      </c>
      <c r="M106" s="24" t="s">
        <v>220</v>
      </c>
      <c r="N106" s="34" t="s">
        <v>220</v>
      </c>
      <c r="O106" s="34" t="s">
        <v>220</v>
      </c>
    </row>
    <row r="107" spans="1:17" ht="25.5" x14ac:dyDescent="0.2">
      <c r="A107" s="1">
        <v>66</v>
      </c>
      <c r="B107" s="6"/>
      <c r="C107" s="3" t="s">
        <v>150</v>
      </c>
      <c r="D107" s="2" t="s">
        <v>21</v>
      </c>
      <c r="E107" s="41">
        <v>19</v>
      </c>
      <c r="F107" s="46">
        <v>9</v>
      </c>
      <c r="G107" s="47">
        <f t="shared" ref="G107:G116" si="31">ROUND(F107*$L107,2)</f>
        <v>1301.1300000000001</v>
      </c>
      <c r="H107" s="46">
        <v>4</v>
      </c>
      <c r="I107" s="47">
        <f t="shared" ref="I107:I116" si="32">ROUND(H107*$L107,2)</f>
        <v>578.28</v>
      </c>
      <c r="J107" s="46">
        <v>7</v>
      </c>
      <c r="K107" s="24">
        <f t="shared" ref="K107:K117" si="33">ROUND(J107*$L107,2)</f>
        <v>1011.99</v>
      </c>
      <c r="L107" s="18">
        <v>144.57</v>
      </c>
      <c r="M107" s="17">
        <f t="shared" ref="M107:M117" si="34">E107*L107</f>
        <v>2746.83</v>
      </c>
      <c r="N107">
        <f t="shared" ref="N107:O117" si="35">SUM(F107+H107+J107)</f>
        <v>20</v>
      </c>
      <c r="O107" s="26">
        <f t="shared" si="35"/>
        <v>2891.4</v>
      </c>
    </row>
    <row r="108" spans="1:17" ht="25.5" x14ac:dyDescent="0.2">
      <c r="A108" s="1">
        <v>67</v>
      </c>
      <c r="B108" s="6"/>
      <c r="C108" s="3" t="s">
        <v>151</v>
      </c>
      <c r="D108" s="2" t="s">
        <v>21</v>
      </c>
      <c r="E108" s="41">
        <v>6</v>
      </c>
      <c r="F108" s="46">
        <v>2</v>
      </c>
      <c r="G108" s="47">
        <f t="shared" si="31"/>
        <v>289.14</v>
      </c>
      <c r="H108" s="46">
        <v>3</v>
      </c>
      <c r="I108" s="47">
        <f t="shared" si="32"/>
        <v>433.71</v>
      </c>
      <c r="J108" s="46">
        <v>1</v>
      </c>
      <c r="K108" s="24">
        <f t="shared" si="33"/>
        <v>144.57</v>
      </c>
      <c r="L108" s="18">
        <v>144.57</v>
      </c>
      <c r="M108" s="17">
        <f t="shared" si="34"/>
        <v>867.42</v>
      </c>
      <c r="N108">
        <f t="shared" si="35"/>
        <v>6</v>
      </c>
      <c r="O108" s="26">
        <f t="shared" si="35"/>
        <v>867.41999999999985</v>
      </c>
    </row>
    <row r="109" spans="1:17" ht="25.5" x14ac:dyDescent="0.2">
      <c r="A109" s="1">
        <v>68</v>
      </c>
      <c r="B109" s="6"/>
      <c r="C109" s="3" t="s">
        <v>152</v>
      </c>
      <c r="D109" s="2" t="s">
        <v>21</v>
      </c>
      <c r="E109" s="41">
        <v>2</v>
      </c>
      <c r="F109" s="46">
        <v>2</v>
      </c>
      <c r="G109" s="47">
        <f t="shared" si="31"/>
        <v>289.14</v>
      </c>
      <c r="H109" s="46">
        <v>0</v>
      </c>
      <c r="I109" s="47">
        <f t="shared" si="32"/>
        <v>0</v>
      </c>
      <c r="J109" s="46">
        <v>0</v>
      </c>
      <c r="K109" s="24">
        <f t="shared" si="33"/>
        <v>0</v>
      </c>
      <c r="L109" s="18">
        <v>144.57</v>
      </c>
      <c r="M109" s="17">
        <f t="shared" si="34"/>
        <v>289.14</v>
      </c>
      <c r="N109">
        <f t="shared" si="35"/>
        <v>2</v>
      </c>
      <c r="O109" s="26">
        <f t="shared" si="35"/>
        <v>289.14</v>
      </c>
    </row>
    <row r="110" spans="1:17" ht="25.5" x14ac:dyDescent="0.2">
      <c r="A110" s="1">
        <v>69</v>
      </c>
      <c r="B110" s="6"/>
      <c r="C110" s="3" t="s">
        <v>153</v>
      </c>
      <c r="D110" s="2" t="s">
        <v>21</v>
      </c>
      <c r="E110" s="41">
        <v>27</v>
      </c>
      <c r="F110" s="46">
        <v>15</v>
      </c>
      <c r="G110" s="47">
        <f t="shared" si="31"/>
        <v>2168.5500000000002</v>
      </c>
      <c r="H110" s="46">
        <v>4</v>
      </c>
      <c r="I110" s="47">
        <f t="shared" si="32"/>
        <v>578.28</v>
      </c>
      <c r="J110" s="46">
        <v>10</v>
      </c>
      <c r="K110" s="24">
        <f t="shared" si="33"/>
        <v>1445.7</v>
      </c>
      <c r="L110" s="18">
        <v>144.57</v>
      </c>
      <c r="M110" s="17">
        <f t="shared" si="34"/>
        <v>3903.39</v>
      </c>
      <c r="N110">
        <f t="shared" si="35"/>
        <v>29</v>
      </c>
      <c r="O110" s="26">
        <f t="shared" si="35"/>
        <v>4192.53</v>
      </c>
    </row>
    <row r="111" spans="1:17" ht="25.5" x14ac:dyDescent="0.2">
      <c r="A111" s="1">
        <v>70</v>
      </c>
      <c r="B111" s="6"/>
      <c r="C111" s="3" t="s">
        <v>154</v>
      </c>
      <c r="D111" s="2" t="s">
        <v>21</v>
      </c>
      <c r="E111" s="41">
        <v>9</v>
      </c>
      <c r="F111" s="46">
        <v>5</v>
      </c>
      <c r="G111" s="47">
        <f t="shared" si="31"/>
        <v>722.85</v>
      </c>
      <c r="H111" s="46">
        <v>0</v>
      </c>
      <c r="I111" s="47">
        <f t="shared" si="32"/>
        <v>0</v>
      </c>
      <c r="J111" s="46">
        <v>1</v>
      </c>
      <c r="K111" s="24">
        <f t="shared" si="33"/>
        <v>144.57</v>
      </c>
      <c r="L111" s="18">
        <v>144.57</v>
      </c>
      <c r="M111" s="17">
        <f t="shared" si="34"/>
        <v>1301.1299999999999</v>
      </c>
      <c r="N111">
        <f t="shared" si="35"/>
        <v>6</v>
      </c>
      <c r="O111" s="26">
        <f t="shared" si="35"/>
        <v>867.42000000000007</v>
      </c>
    </row>
    <row r="112" spans="1:17" ht="25.5" x14ac:dyDescent="0.2">
      <c r="A112" s="1">
        <v>71</v>
      </c>
      <c r="B112" s="6"/>
      <c r="C112" s="3" t="s">
        <v>155</v>
      </c>
      <c r="D112" s="2" t="s">
        <v>21</v>
      </c>
      <c r="E112" s="41">
        <v>15</v>
      </c>
      <c r="F112" s="46">
        <v>6</v>
      </c>
      <c r="G112" s="47">
        <f t="shared" si="31"/>
        <v>867.42</v>
      </c>
      <c r="H112" s="46">
        <v>9</v>
      </c>
      <c r="I112" s="47">
        <f t="shared" si="32"/>
        <v>1301.1300000000001</v>
      </c>
      <c r="J112" s="46">
        <v>2</v>
      </c>
      <c r="K112" s="24">
        <f t="shared" si="33"/>
        <v>289.14</v>
      </c>
      <c r="L112" s="18">
        <v>144.57</v>
      </c>
      <c r="M112" s="17">
        <f t="shared" si="34"/>
        <v>2168.5499999999997</v>
      </c>
      <c r="N112">
        <f t="shared" si="35"/>
        <v>17</v>
      </c>
      <c r="O112" s="26">
        <f t="shared" si="35"/>
        <v>2457.69</v>
      </c>
    </row>
    <row r="113" spans="1:17" ht="25.5" x14ac:dyDescent="0.2">
      <c r="A113" s="1">
        <v>72</v>
      </c>
      <c r="B113" s="6"/>
      <c r="C113" s="3" t="s">
        <v>156</v>
      </c>
      <c r="D113" s="2" t="s">
        <v>21</v>
      </c>
      <c r="E113" s="41">
        <v>9</v>
      </c>
      <c r="F113" s="46">
        <v>0</v>
      </c>
      <c r="G113" s="47">
        <f t="shared" si="31"/>
        <v>0</v>
      </c>
      <c r="H113" s="46">
        <v>0</v>
      </c>
      <c r="I113" s="47">
        <f t="shared" si="32"/>
        <v>0</v>
      </c>
      <c r="J113" s="46">
        <v>7</v>
      </c>
      <c r="K113" s="24">
        <f t="shared" si="33"/>
        <v>1011.99</v>
      </c>
      <c r="L113" s="18">
        <v>144.57</v>
      </c>
      <c r="M113" s="17">
        <f t="shared" si="34"/>
        <v>1301.1299999999999</v>
      </c>
      <c r="N113">
        <f t="shared" si="35"/>
        <v>7</v>
      </c>
      <c r="O113" s="26">
        <f t="shared" si="35"/>
        <v>1011.99</v>
      </c>
    </row>
    <row r="114" spans="1:17" x14ac:dyDescent="0.2">
      <c r="A114" s="1">
        <v>73</v>
      </c>
      <c r="B114" s="6"/>
      <c r="C114" s="3" t="s">
        <v>157</v>
      </c>
      <c r="D114" s="2" t="s">
        <v>21</v>
      </c>
      <c r="E114" s="41">
        <v>61</v>
      </c>
      <c r="F114" s="46">
        <v>29</v>
      </c>
      <c r="G114" s="47">
        <f t="shared" si="31"/>
        <v>4014.18</v>
      </c>
      <c r="H114" s="46">
        <v>15</v>
      </c>
      <c r="I114" s="47">
        <f t="shared" si="32"/>
        <v>2076.3000000000002</v>
      </c>
      <c r="J114" s="46">
        <v>19</v>
      </c>
      <c r="K114" s="24">
        <f t="shared" si="33"/>
        <v>2629.98</v>
      </c>
      <c r="L114" s="18">
        <v>138.41999999999999</v>
      </c>
      <c r="M114" s="17">
        <f t="shared" si="34"/>
        <v>8443.619999999999</v>
      </c>
      <c r="N114">
        <f t="shared" si="35"/>
        <v>63</v>
      </c>
      <c r="O114" s="26">
        <f t="shared" si="35"/>
        <v>8720.4599999999991</v>
      </c>
    </row>
    <row r="115" spans="1:17" ht="25.5" x14ac:dyDescent="0.2">
      <c r="A115" s="1">
        <v>74</v>
      </c>
      <c r="B115" s="6"/>
      <c r="C115" s="3" t="s">
        <v>158</v>
      </c>
      <c r="D115" s="2" t="s">
        <v>21</v>
      </c>
      <c r="E115" s="41">
        <v>2</v>
      </c>
      <c r="F115" s="46">
        <v>1</v>
      </c>
      <c r="G115" s="47">
        <f t="shared" si="31"/>
        <v>200.1</v>
      </c>
      <c r="H115" s="46">
        <v>0</v>
      </c>
      <c r="I115" s="47">
        <f t="shared" si="32"/>
        <v>0</v>
      </c>
      <c r="J115" s="46">
        <v>1</v>
      </c>
      <c r="K115" s="24">
        <f t="shared" si="33"/>
        <v>200.1</v>
      </c>
      <c r="L115" s="18">
        <v>200.1</v>
      </c>
      <c r="M115" s="17">
        <f t="shared" si="34"/>
        <v>400.2</v>
      </c>
      <c r="N115">
        <f t="shared" si="35"/>
        <v>2</v>
      </c>
      <c r="O115" s="26">
        <f t="shared" si="35"/>
        <v>400.2</v>
      </c>
    </row>
    <row r="116" spans="1:17" ht="25.5" x14ac:dyDescent="0.2">
      <c r="A116" s="1">
        <v>75</v>
      </c>
      <c r="B116" s="6"/>
      <c r="C116" s="3" t="s">
        <v>159</v>
      </c>
      <c r="D116" s="2" t="s">
        <v>50</v>
      </c>
      <c r="E116" s="41">
        <v>2</v>
      </c>
      <c r="F116" s="46">
        <v>1</v>
      </c>
      <c r="G116" s="47">
        <f t="shared" si="31"/>
        <v>75.2</v>
      </c>
      <c r="H116" s="46">
        <v>0</v>
      </c>
      <c r="I116" s="47">
        <f t="shared" si="32"/>
        <v>0</v>
      </c>
      <c r="J116" s="46">
        <v>1</v>
      </c>
      <c r="K116" s="24">
        <f t="shared" si="33"/>
        <v>75.2</v>
      </c>
      <c r="L116" s="18">
        <v>75.2</v>
      </c>
      <c r="M116" s="17">
        <f t="shared" si="34"/>
        <v>150.4</v>
      </c>
      <c r="N116">
        <f t="shared" si="35"/>
        <v>2</v>
      </c>
      <c r="O116" s="26">
        <f t="shared" si="35"/>
        <v>150.4</v>
      </c>
    </row>
    <row r="117" spans="1:17" x14ac:dyDescent="0.2">
      <c r="A117" s="1"/>
      <c r="B117" s="6"/>
      <c r="C117" s="13" t="s">
        <v>224</v>
      </c>
      <c r="D117" s="2" t="s">
        <v>21</v>
      </c>
      <c r="E117" s="41">
        <v>1</v>
      </c>
      <c r="F117" s="46"/>
      <c r="G117" s="47"/>
      <c r="H117" s="46"/>
      <c r="I117" s="47"/>
      <c r="J117" s="46">
        <v>1</v>
      </c>
      <c r="K117" s="24">
        <f t="shared" si="33"/>
        <v>1000</v>
      </c>
      <c r="L117" s="18">
        <v>1000</v>
      </c>
      <c r="M117" s="17">
        <f t="shared" si="34"/>
        <v>1000</v>
      </c>
      <c r="O117" s="26">
        <f t="shared" si="35"/>
        <v>1000</v>
      </c>
    </row>
    <row r="118" spans="1:17" x14ac:dyDescent="0.2">
      <c r="A118" s="6"/>
      <c r="B118" s="2" t="s">
        <v>160</v>
      </c>
      <c r="C118" s="3" t="s">
        <v>161</v>
      </c>
      <c r="D118" s="6"/>
      <c r="E118" s="27" t="s">
        <v>220</v>
      </c>
      <c r="F118" s="27" t="s">
        <v>220</v>
      </c>
      <c r="G118" s="27" t="s">
        <v>220</v>
      </c>
      <c r="H118" s="47" t="s">
        <v>220</v>
      </c>
      <c r="I118" s="27" t="s">
        <v>220</v>
      </c>
      <c r="J118" s="27" t="s">
        <v>220</v>
      </c>
      <c r="K118" s="16" t="s">
        <v>220</v>
      </c>
      <c r="L118" s="24" t="s">
        <v>220</v>
      </c>
      <c r="M118" s="24" t="s">
        <v>220</v>
      </c>
      <c r="N118" s="34" t="s">
        <v>220</v>
      </c>
      <c r="O118" s="34" t="s">
        <v>220</v>
      </c>
    </row>
    <row r="119" spans="1:17" x14ac:dyDescent="0.2">
      <c r="A119" s="1">
        <v>76</v>
      </c>
      <c r="B119" s="6"/>
      <c r="C119" s="3" t="s">
        <v>162</v>
      </c>
      <c r="D119" s="2" t="s">
        <v>21</v>
      </c>
      <c r="E119" s="48">
        <v>52</v>
      </c>
      <c r="F119" s="46">
        <v>0</v>
      </c>
      <c r="G119" s="47">
        <f>ROUND(F119*$L119,2)</f>
        <v>0</v>
      </c>
      <c r="H119" s="46"/>
      <c r="I119" s="47">
        <f>ROUND(H119*$L119,2)</f>
        <v>0</v>
      </c>
      <c r="J119" s="46"/>
      <c r="K119" s="24">
        <f>ROUND(J119*$L119,2)</f>
        <v>0</v>
      </c>
      <c r="L119" s="18">
        <v>72.58</v>
      </c>
      <c r="M119" s="17">
        <f>E119*L119</f>
        <v>3774.16</v>
      </c>
      <c r="N119">
        <f>SUM(F119+H119+J119)</f>
        <v>0</v>
      </c>
      <c r="O119" s="26">
        <f t="shared" ref="O119:O120" si="36">SUM(G119+I119+K119)</f>
        <v>0</v>
      </c>
    </row>
    <row r="120" spans="1:17" x14ac:dyDescent="0.2">
      <c r="A120" s="1">
        <v>77</v>
      </c>
      <c r="B120" s="6"/>
      <c r="C120" s="3" t="s">
        <v>163</v>
      </c>
      <c r="D120" s="2" t="s">
        <v>21</v>
      </c>
      <c r="E120" s="48">
        <v>80</v>
      </c>
      <c r="F120" s="46">
        <v>0</v>
      </c>
      <c r="G120" s="47">
        <f>ROUND(F120*$L120,2)</f>
        <v>0</v>
      </c>
      <c r="H120" s="46"/>
      <c r="I120" s="47">
        <f>ROUND(H120*$L120,2)</f>
        <v>0</v>
      </c>
      <c r="J120" s="46"/>
      <c r="K120" s="24">
        <f>ROUND(J120*$L120,2)</f>
        <v>0</v>
      </c>
      <c r="L120" s="18">
        <v>25</v>
      </c>
      <c r="M120" s="17">
        <f>E120*L120</f>
        <v>2000</v>
      </c>
      <c r="N120">
        <f>SUM(F120+H120+J120)</f>
        <v>0</v>
      </c>
      <c r="O120" s="26">
        <f t="shared" si="36"/>
        <v>0</v>
      </c>
    </row>
    <row r="121" spans="1:17" x14ac:dyDescent="0.2">
      <c r="A121" s="6"/>
      <c r="B121" s="2" t="s">
        <v>164</v>
      </c>
      <c r="C121" s="3" t="s">
        <v>165</v>
      </c>
      <c r="D121" s="6"/>
      <c r="E121" s="27" t="s">
        <v>220</v>
      </c>
      <c r="F121" s="27" t="s">
        <v>220</v>
      </c>
      <c r="G121" s="27" t="s">
        <v>220</v>
      </c>
      <c r="H121" s="47" t="s">
        <v>220</v>
      </c>
      <c r="I121" s="27" t="s">
        <v>220</v>
      </c>
      <c r="J121" s="27" t="s">
        <v>220</v>
      </c>
      <c r="K121" s="16" t="s">
        <v>220</v>
      </c>
      <c r="L121" s="24" t="s">
        <v>220</v>
      </c>
      <c r="M121" s="24" t="s">
        <v>220</v>
      </c>
      <c r="N121" s="34" t="s">
        <v>220</v>
      </c>
      <c r="O121" s="34" t="s">
        <v>220</v>
      </c>
    </row>
    <row r="122" spans="1:17" ht="25.5" x14ac:dyDescent="0.2">
      <c r="A122" s="1">
        <v>78</v>
      </c>
      <c r="B122" s="6"/>
      <c r="C122" s="3" t="s">
        <v>166</v>
      </c>
      <c r="D122" s="2" t="s">
        <v>33</v>
      </c>
      <c r="E122" s="41">
        <v>137</v>
      </c>
      <c r="F122" s="41">
        <v>72</v>
      </c>
      <c r="G122" s="47">
        <f>ROUND(F122*$L122,2)</f>
        <v>12270.24</v>
      </c>
      <c r="H122" s="46">
        <v>0</v>
      </c>
      <c r="I122" s="47">
        <f>ROUND(H122*$L122,2)</f>
        <v>0</v>
      </c>
      <c r="J122" s="41">
        <v>65</v>
      </c>
      <c r="K122" s="24">
        <f>ROUND(J122*$L122,2)</f>
        <v>11077.3</v>
      </c>
      <c r="L122" s="18">
        <v>170.42</v>
      </c>
      <c r="M122" s="17">
        <f>E122*L122</f>
        <v>23347.539999999997</v>
      </c>
      <c r="N122">
        <f>SUM(F122+H122+J122)</f>
        <v>137</v>
      </c>
      <c r="O122" s="26">
        <f t="shared" ref="O122" si="37">SUM(G122+I122+K122)</f>
        <v>23347.54</v>
      </c>
    </row>
    <row r="123" spans="1:17" x14ac:dyDescent="0.2">
      <c r="A123" s="6"/>
      <c r="B123" s="2" t="s">
        <v>167</v>
      </c>
      <c r="C123" s="3" t="s">
        <v>168</v>
      </c>
      <c r="D123" s="6"/>
      <c r="E123" s="27" t="s">
        <v>220</v>
      </c>
      <c r="F123" s="27" t="s">
        <v>220</v>
      </c>
      <c r="G123" s="27" t="s">
        <v>220</v>
      </c>
      <c r="H123" s="47" t="s">
        <v>220</v>
      </c>
      <c r="I123" s="27" t="s">
        <v>220</v>
      </c>
      <c r="J123" s="27" t="s">
        <v>220</v>
      </c>
      <c r="K123" s="16" t="s">
        <v>220</v>
      </c>
      <c r="L123" s="24" t="s">
        <v>220</v>
      </c>
      <c r="M123" s="24" t="s">
        <v>220</v>
      </c>
      <c r="N123" s="34" t="s">
        <v>220</v>
      </c>
      <c r="O123" s="34" t="s">
        <v>220</v>
      </c>
    </row>
    <row r="124" spans="1:17" x14ac:dyDescent="0.2">
      <c r="A124" s="1">
        <v>79</v>
      </c>
      <c r="B124" s="6"/>
      <c r="C124" s="3" t="s">
        <v>169</v>
      </c>
      <c r="D124" s="2" t="s">
        <v>33</v>
      </c>
      <c r="E124" s="41">
        <v>249</v>
      </c>
      <c r="F124" s="41">
        <v>68</v>
      </c>
      <c r="G124" s="47">
        <f>ROUND(F124*$L124,2)</f>
        <v>5505.96</v>
      </c>
      <c r="H124" s="46">
        <v>85</v>
      </c>
      <c r="I124" s="47">
        <f>ROUND(H124*$L124,2)</f>
        <v>6882.45</v>
      </c>
      <c r="J124" s="41">
        <v>80</v>
      </c>
      <c r="K124" s="24">
        <f>ROUND(J124*$L124,2)</f>
        <v>6477.6</v>
      </c>
      <c r="L124" s="18">
        <v>80.97</v>
      </c>
      <c r="M124" s="17">
        <f>E124*L124</f>
        <v>20161.53</v>
      </c>
      <c r="N124">
        <f>SUM(F124+H124+J124)</f>
        <v>233</v>
      </c>
      <c r="O124" s="26">
        <f t="shared" ref="O124:O125" si="38">SUM(G124+I124+K124)</f>
        <v>18866.010000000002</v>
      </c>
    </row>
    <row r="125" spans="1:17" x14ac:dyDescent="0.2">
      <c r="A125" s="1">
        <v>80</v>
      </c>
      <c r="B125" s="6"/>
      <c r="C125" s="3" t="s">
        <v>170</v>
      </c>
      <c r="D125" s="2" t="s">
        <v>33</v>
      </c>
      <c r="E125" s="41">
        <v>8</v>
      </c>
      <c r="F125" s="41">
        <v>0</v>
      </c>
      <c r="G125" s="47">
        <f>ROUND(F125*$L125,2)</f>
        <v>0</v>
      </c>
      <c r="H125" s="46">
        <v>3</v>
      </c>
      <c r="I125" s="47">
        <f>ROUND(H125*$L125,2)</f>
        <v>242.91</v>
      </c>
      <c r="J125" s="41">
        <v>5</v>
      </c>
      <c r="K125" s="24">
        <f>ROUND(J125*$L125,2)</f>
        <v>404.85</v>
      </c>
      <c r="L125" s="18">
        <v>80.97</v>
      </c>
      <c r="M125" s="17">
        <f>E125*L125</f>
        <v>647.76</v>
      </c>
      <c r="N125">
        <f>SUM(F125+H125+J125)</f>
        <v>8</v>
      </c>
      <c r="O125" s="26">
        <f t="shared" si="38"/>
        <v>647.76</v>
      </c>
    </row>
    <row r="126" spans="1:17" x14ac:dyDescent="0.2">
      <c r="A126" s="6"/>
      <c r="B126" s="6"/>
      <c r="C126" s="3" t="s">
        <v>171</v>
      </c>
      <c r="D126" s="6"/>
      <c r="E126" s="16" t="s">
        <v>220</v>
      </c>
      <c r="F126" s="16" t="s">
        <v>220</v>
      </c>
      <c r="G126" s="16" t="s">
        <v>220</v>
      </c>
      <c r="H126" s="16" t="s">
        <v>220</v>
      </c>
      <c r="I126" s="16" t="s">
        <v>220</v>
      </c>
      <c r="J126" s="16" t="s">
        <v>220</v>
      </c>
      <c r="K126" s="16" t="s">
        <v>220</v>
      </c>
      <c r="L126" s="24"/>
      <c r="M126" s="23">
        <f>SUM(M105:M125)</f>
        <v>118137.11999999998</v>
      </c>
      <c r="N126" s="31" t="s">
        <v>220</v>
      </c>
      <c r="O126" s="31" t="s">
        <v>220</v>
      </c>
      <c r="P126" s="26">
        <f>SUM(O105:O125)</f>
        <v>111344.27999999998</v>
      </c>
      <c r="Q126" s="26"/>
    </row>
    <row r="127" spans="1:17" x14ac:dyDescent="0.2">
      <c r="A127" s="7"/>
      <c r="B127" s="12" t="s">
        <v>172</v>
      </c>
      <c r="C127" s="4" t="s">
        <v>173</v>
      </c>
      <c r="D127" s="7"/>
      <c r="E127" s="20"/>
      <c r="F127" s="20"/>
      <c r="G127" s="20"/>
      <c r="H127" s="20"/>
      <c r="I127" s="20"/>
      <c r="J127" s="20"/>
      <c r="K127" s="20"/>
      <c r="L127" s="21"/>
      <c r="M127" s="21"/>
      <c r="N127" s="31" t="s">
        <v>220</v>
      </c>
      <c r="O127" s="31" t="s">
        <v>220</v>
      </c>
    </row>
    <row r="128" spans="1:17" x14ac:dyDescent="0.2">
      <c r="A128" s="6"/>
      <c r="B128" s="2" t="s">
        <v>174</v>
      </c>
      <c r="C128" s="3" t="s">
        <v>175</v>
      </c>
      <c r="D128" s="6"/>
      <c r="E128" s="16" t="s">
        <v>220</v>
      </c>
      <c r="F128" s="16" t="s">
        <v>220</v>
      </c>
      <c r="G128" s="16" t="s">
        <v>220</v>
      </c>
      <c r="H128" s="16" t="s">
        <v>220</v>
      </c>
      <c r="I128" s="16" t="s">
        <v>220</v>
      </c>
      <c r="J128" s="16" t="s">
        <v>220</v>
      </c>
      <c r="K128" s="16" t="s">
        <v>220</v>
      </c>
      <c r="L128" s="24" t="s">
        <v>220</v>
      </c>
      <c r="M128" s="24" t="s">
        <v>220</v>
      </c>
      <c r="N128" s="34" t="s">
        <v>220</v>
      </c>
      <c r="O128" s="34" t="s">
        <v>220</v>
      </c>
    </row>
    <row r="129" spans="1:16" ht="51" x14ac:dyDescent="0.2">
      <c r="A129" s="1">
        <v>81</v>
      </c>
      <c r="B129" s="6"/>
      <c r="C129" s="3" t="s">
        <v>176</v>
      </c>
      <c r="D129" s="2" t="s">
        <v>33</v>
      </c>
      <c r="E129" s="19">
        <v>968</v>
      </c>
      <c r="F129" s="18">
        <v>507</v>
      </c>
      <c r="G129" s="24">
        <f>ROUND(F129*$L129,2)</f>
        <v>30714.06</v>
      </c>
      <c r="H129" s="18">
        <v>120</v>
      </c>
      <c r="I129" s="24">
        <f>ROUND(H129*$L129,2)</f>
        <v>7269.6</v>
      </c>
      <c r="J129" s="18">
        <v>341</v>
      </c>
      <c r="K129" s="24">
        <f>ROUND(J129*$L129,2)</f>
        <v>20657.78</v>
      </c>
      <c r="L129" s="18">
        <v>60.58</v>
      </c>
      <c r="M129" s="17">
        <f>E129*L129</f>
        <v>58641.439999999995</v>
      </c>
      <c r="N129">
        <f>SUM(F129+H129+J129)</f>
        <v>968</v>
      </c>
      <c r="O129" s="26">
        <f t="shared" ref="O129:O130" si="39">SUM(G129+I129+K129)</f>
        <v>58641.440000000002</v>
      </c>
    </row>
    <row r="130" spans="1:16" ht="51" x14ac:dyDescent="0.2">
      <c r="A130" s="1">
        <v>82</v>
      </c>
      <c r="B130" s="6"/>
      <c r="C130" s="3" t="s">
        <v>177</v>
      </c>
      <c r="D130" s="2" t="s">
        <v>33</v>
      </c>
      <c r="E130" s="19">
        <v>1743</v>
      </c>
      <c r="F130" s="18">
        <v>1013</v>
      </c>
      <c r="G130" s="24">
        <f>ROUND(F130*$L130,2)</f>
        <v>61367.54</v>
      </c>
      <c r="H130" s="18">
        <v>230</v>
      </c>
      <c r="I130" s="24">
        <f>ROUND(H130*$L130,2)</f>
        <v>13933.4</v>
      </c>
      <c r="J130" s="18">
        <v>500</v>
      </c>
      <c r="K130" s="24">
        <f>ROUND(J130*$L130,2)</f>
        <v>30290</v>
      </c>
      <c r="L130" s="18">
        <v>60.58</v>
      </c>
      <c r="M130" s="17">
        <f>E130*L130</f>
        <v>105590.94</v>
      </c>
      <c r="N130">
        <f>SUM(F130+H130+J130)</f>
        <v>1743</v>
      </c>
      <c r="O130" s="26">
        <f t="shared" si="39"/>
        <v>105590.94</v>
      </c>
    </row>
    <row r="131" spans="1:16" x14ac:dyDescent="0.2">
      <c r="A131" s="6"/>
      <c r="B131" s="2" t="s">
        <v>178</v>
      </c>
      <c r="C131" s="3" t="s">
        <v>179</v>
      </c>
      <c r="D131" s="6"/>
      <c r="E131" s="16" t="s">
        <v>220</v>
      </c>
      <c r="F131" s="16" t="s">
        <v>220</v>
      </c>
      <c r="G131" s="16" t="s">
        <v>220</v>
      </c>
      <c r="H131" s="16" t="s">
        <v>220</v>
      </c>
      <c r="I131" s="16" t="s">
        <v>220</v>
      </c>
      <c r="J131" s="16" t="s">
        <v>220</v>
      </c>
      <c r="K131" s="16" t="s">
        <v>220</v>
      </c>
      <c r="L131" s="24" t="s">
        <v>220</v>
      </c>
      <c r="M131" s="24" t="s">
        <v>220</v>
      </c>
      <c r="N131" s="34" t="s">
        <v>220</v>
      </c>
      <c r="O131" s="34" t="s">
        <v>220</v>
      </c>
    </row>
    <row r="132" spans="1:16" ht="38.25" x14ac:dyDescent="0.2">
      <c r="A132" s="1">
        <v>83</v>
      </c>
      <c r="B132" s="6"/>
      <c r="C132" s="3" t="s">
        <v>180</v>
      </c>
      <c r="D132" s="2" t="s">
        <v>23</v>
      </c>
      <c r="E132" s="19">
        <v>3872</v>
      </c>
      <c r="F132" s="18">
        <v>2041</v>
      </c>
      <c r="G132" s="24">
        <f>ROUND(F132*$L132,2)</f>
        <v>117132.99</v>
      </c>
      <c r="H132" s="18">
        <v>602</v>
      </c>
      <c r="I132" s="24">
        <f>ROUND(H132*$L132,2)</f>
        <v>34548.78</v>
      </c>
      <c r="J132" s="18">
        <v>1229</v>
      </c>
      <c r="K132" s="24">
        <f>ROUND(J132*$L132,2)</f>
        <v>70532.31</v>
      </c>
      <c r="L132" s="18">
        <v>57.39</v>
      </c>
      <c r="M132" s="17">
        <f>E132*L132</f>
        <v>222214.08000000002</v>
      </c>
      <c r="N132">
        <f>SUM(F132+H132+J132)</f>
        <v>3872</v>
      </c>
      <c r="O132" s="26">
        <f t="shared" ref="O132:O137" si="40">SUM(G132+I132+K132)</f>
        <v>222214.08000000002</v>
      </c>
    </row>
    <row r="133" spans="1:16" x14ac:dyDescent="0.2">
      <c r="A133" s="6"/>
      <c r="B133" s="2" t="s">
        <v>181</v>
      </c>
      <c r="C133" s="3" t="s">
        <v>182</v>
      </c>
      <c r="D133" s="6"/>
      <c r="E133" s="16" t="s">
        <v>220</v>
      </c>
      <c r="F133" s="16" t="s">
        <v>220</v>
      </c>
      <c r="G133" s="16" t="s">
        <v>220</v>
      </c>
      <c r="H133" s="16" t="s">
        <v>220</v>
      </c>
      <c r="I133" s="16" t="s">
        <v>220</v>
      </c>
      <c r="J133" s="16" t="s">
        <v>220</v>
      </c>
      <c r="K133" s="16" t="s">
        <v>220</v>
      </c>
      <c r="L133" s="24" t="s">
        <v>220</v>
      </c>
      <c r="M133" s="24" t="s">
        <v>220</v>
      </c>
      <c r="N133" s="34" t="s">
        <v>220</v>
      </c>
      <c r="O133" s="34" t="s">
        <v>220</v>
      </c>
    </row>
    <row r="134" spans="1:16" ht="38.25" x14ac:dyDescent="0.2">
      <c r="A134" s="1">
        <v>84</v>
      </c>
      <c r="B134" s="6"/>
      <c r="C134" s="3" t="s">
        <v>183</v>
      </c>
      <c r="D134" s="2" t="s">
        <v>33</v>
      </c>
      <c r="E134" s="19">
        <v>3523</v>
      </c>
      <c r="F134" s="18">
        <v>2059</v>
      </c>
      <c r="G134" s="24">
        <f>ROUND(F134*$L134,2)</f>
        <v>38647.43</v>
      </c>
      <c r="H134" s="18">
        <v>420</v>
      </c>
      <c r="I134" s="24">
        <f>ROUND(H134*$L134,2)</f>
        <v>7883.4</v>
      </c>
      <c r="J134" s="18">
        <v>1044</v>
      </c>
      <c r="K134" s="24">
        <f>ROUND(J134*$L134,2)</f>
        <v>19595.88</v>
      </c>
      <c r="L134" s="18">
        <v>18.77</v>
      </c>
      <c r="M134" s="17">
        <f>E134*L134</f>
        <v>66126.709999999992</v>
      </c>
      <c r="N134">
        <f>SUM(F134+H134+J134)</f>
        <v>3523</v>
      </c>
      <c r="O134" s="26">
        <f t="shared" si="40"/>
        <v>66126.710000000006</v>
      </c>
    </row>
    <row r="135" spans="1:16" ht="51" x14ac:dyDescent="0.2">
      <c r="A135" s="1">
        <v>85</v>
      </c>
      <c r="B135" s="6"/>
      <c r="C135" s="3" t="s">
        <v>184</v>
      </c>
      <c r="D135" s="2" t="s">
        <v>33</v>
      </c>
      <c r="E135" s="19">
        <v>463</v>
      </c>
      <c r="F135" s="18">
        <v>260</v>
      </c>
      <c r="G135" s="24">
        <f>ROUND(F135*$L135,2)</f>
        <v>5907.2</v>
      </c>
      <c r="H135" s="18">
        <v>45</v>
      </c>
      <c r="I135" s="24">
        <f>ROUND(H135*$L135,2)</f>
        <v>1022.4</v>
      </c>
      <c r="J135" s="18">
        <v>158</v>
      </c>
      <c r="K135" s="24">
        <f>ROUND(J135*$L135,2)</f>
        <v>3589.76</v>
      </c>
      <c r="L135" s="18">
        <v>22.72</v>
      </c>
      <c r="M135" s="17">
        <f>E135*L135</f>
        <v>10519.359999999999</v>
      </c>
      <c r="N135">
        <f>SUM(F135+H135+J135)</f>
        <v>463</v>
      </c>
      <c r="O135" s="26">
        <f t="shared" si="40"/>
        <v>10519.36</v>
      </c>
    </row>
    <row r="136" spans="1:16" x14ac:dyDescent="0.2">
      <c r="A136" s="6"/>
      <c r="B136" s="2" t="s">
        <v>185</v>
      </c>
      <c r="C136" s="3" t="s">
        <v>186</v>
      </c>
      <c r="D136" s="6"/>
      <c r="E136" s="16" t="s">
        <v>220</v>
      </c>
      <c r="F136" s="16" t="s">
        <v>220</v>
      </c>
      <c r="G136" s="16" t="s">
        <v>220</v>
      </c>
      <c r="H136" s="16" t="s">
        <v>220</v>
      </c>
      <c r="I136" s="16" t="s">
        <v>220</v>
      </c>
      <c r="J136" s="16" t="s">
        <v>220</v>
      </c>
      <c r="K136" s="16" t="s">
        <v>220</v>
      </c>
      <c r="L136" s="24" t="s">
        <v>220</v>
      </c>
      <c r="M136" s="24" t="s">
        <v>220</v>
      </c>
      <c r="N136" s="34" t="s">
        <v>220</v>
      </c>
      <c r="O136" s="42" t="s">
        <v>220</v>
      </c>
    </row>
    <row r="137" spans="1:16" ht="38.25" x14ac:dyDescent="0.2">
      <c r="A137" s="1">
        <v>86</v>
      </c>
      <c r="B137" s="6"/>
      <c r="C137" s="3" t="s">
        <v>187</v>
      </c>
      <c r="D137" s="2" t="s">
        <v>33</v>
      </c>
      <c r="E137" s="19">
        <v>2061</v>
      </c>
      <c r="F137" s="18">
        <v>1156</v>
      </c>
      <c r="G137" s="24">
        <f>ROUND(F137*$L137,2)</f>
        <v>34980.559999999998</v>
      </c>
      <c r="H137" s="18">
        <v>274</v>
      </c>
      <c r="I137" s="24">
        <f>ROUND(H137*$L137,2)</f>
        <v>8291.24</v>
      </c>
      <c r="J137" s="18">
        <v>631</v>
      </c>
      <c r="K137" s="24">
        <f>ROUND(J137*$L137,2)</f>
        <v>19094.060000000001</v>
      </c>
      <c r="L137" s="18">
        <v>30.26</v>
      </c>
      <c r="M137" s="17">
        <f>E137*L137</f>
        <v>62365.86</v>
      </c>
      <c r="N137">
        <f>SUM(F137+H137+J137)</f>
        <v>2061</v>
      </c>
      <c r="O137" s="26">
        <f t="shared" si="40"/>
        <v>62365.86</v>
      </c>
    </row>
    <row r="138" spans="1:16" x14ac:dyDescent="0.2">
      <c r="A138" s="6"/>
      <c r="B138" s="6"/>
      <c r="C138" s="3" t="s">
        <v>188</v>
      </c>
      <c r="D138" s="6"/>
      <c r="E138" s="16" t="s">
        <v>220</v>
      </c>
      <c r="F138" s="16" t="s">
        <v>220</v>
      </c>
      <c r="G138" s="16" t="s">
        <v>220</v>
      </c>
      <c r="H138" s="16" t="s">
        <v>220</v>
      </c>
      <c r="I138" s="16" t="s">
        <v>220</v>
      </c>
      <c r="J138" s="16" t="s">
        <v>220</v>
      </c>
      <c r="K138" s="16" t="s">
        <v>220</v>
      </c>
      <c r="L138" s="24" t="s">
        <v>220</v>
      </c>
      <c r="M138" s="23">
        <f>SUM(M129:M137)</f>
        <v>525458.39</v>
      </c>
      <c r="N138" s="44" t="s">
        <v>220</v>
      </c>
      <c r="O138" s="25"/>
      <c r="P138" s="26">
        <f>SUM(O118:O137)</f>
        <v>568319.70000000007</v>
      </c>
    </row>
    <row r="139" spans="1:16" x14ac:dyDescent="0.2">
      <c r="A139" s="7"/>
      <c r="B139" s="12" t="s">
        <v>189</v>
      </c>
      <c r="C139" s="4" t="s">
        <v>190</v>
      </c>
      <c r="D139" s="7"/>
      <c r="E139" s="20"/>
      <c r="F139" s="20"/>
      <c r="G139" s="20"/>
      <c r="H139" s="20"/>
      <c r="I139" s="20"/>
      <c r="J139" s="20"/>
      <c r="K139" s="20"/>
      <c r="L139" s="21"/>
      <c r="M139" s="21"/>
      <c r="N139" s="31" t="s">
        <v>220</v>
      </c>
      <c r="O139" s="31" t="s">
        <v>220</v>
      </c>
    </row>
    <row r="140" spans="1:16" x14ac:dyDescent="0.2">
      <c r="A140" s="6"/>
      <c r="B140" s="2" t="s">
        <v>191</v>
      </c>
      <c r="C140" s="3" t="s">
        <v>192</v>
      </c>
      <c r="D140" s="6"/>
      <c r="E140" s="16" t="s">
        <v>220</v>
      </c>
      <c r="F140" s="16" t="s">
        <v>220</v>
      </c>
      <c r="G140" s="16" t="s">
        <v>220</v>
      </c>
      <c r="H140" s="16" t="s">
        <v>220</v>
      </c>
      <c r="I140" s="16" t="s">
        <v>220</v>
      </c>
      <c r="J140" s="16" t="s">
        <v>220</v>
      </c>
      <c r="K140" s="16" t="s">
        <v>220</v>
      </c>
      <c r="L140" s="24" t="s">
        <v>220</v>
      </c>
      <c r="M140" s="24" t="s">
        <v>220</v>
      </c>
      <c r="N140" s="31" t="s">
        <v>220</v>
      </c>
      <c r="O140" s="31" t="s">
        <v>220</v>
      </c>
    </row>
    <row r="141" spans="1:16" ht="25.5" x14ac:dyDescent="0.2">
      <c r="A141" s="1">
        <v>87</v>
      </c>
      <c r="B141" s="6"/>
      <c r="C141" s="3" t="s">
        <v>193</v>
      </c>
      <c r="D141" s="2" t="s">
        <v>23</v>
      </c>
      <c r="E141" s="41">
        <v>7304</v>
      </c>
      <c r="F141" s="18">
        <v>4066</v>
      </c>
      <c r="G141" s="24">
        <f>ROUND(F141*$L141,2)</f>
        <v>28421.34</v>
      </c>
      <c r="H141" s="18">
        <v>944</v>
      </c>
      <c r="I141" s="24">
        <f>ROUND(H141*$L141,2)</f>
        <v>6598.56</v>
      </c>
      <c r="J141" s="18">
        <v>2294</v>
      </c>
      <c r="K141" s="24">
        <f>ROUND(J141*$L141,2)</f>
        <v>16035.06</v>
      </c>
      <c r="L141" s="18">
        <v>6.99</v>
      </c>
      <c r="M141" s="17">
        <f>E141*L141</f>
        <v>51054.96</v>
      </c>
      <c r="N141">
        <f>SUM(F141+H141+J141)</f>
        <v>7304</v>
      </c>
      <c r="O141" s="26">
        <f t="shared" ref="O141" si="41">SUM(G141+I141+K141)</f>
        <v>51054.96</v>
      </c>
    </row>
    <row r="142" spans="1:16" x14ac:dyDescent="0.2">
      <c r="A142" s="6"/>
      <c r="B142" s="6"/>
      <c r="C142" s="3" t="s">
        <v>194</v>
      </c>
      <c r="D142" s="6"/>
      <c r="E142" s="19"/>
      <c r="F142" s="19"/>
      <c r="G142" s="19"/>
      <c r="H142" s="19"/>
      <c r="I142" s="19"/>
      <c r="J142" s="19"/>
      <c r="K142" s="19"/>
      <c r="L142" s="18"/>
      <c r="M142" s="23">
        <f>SUM(M141)</f>
        <v>51054.96</v>
      </c>
      <c r="N142" s="31" t="s">
        <v>220</v>
      </c>
      <c r="P142" s="26">
        <f>SUM(O141)</f>
        <v>51054.96</v>
      </c>
    </row>
    <row r="143" spans="1:16" x14ac:dyDescent="0.2">
      <c r="A143" s="7"/>
      <c r="B143" s="12" t="s">
        <v>195</v>
      </c>
      <c r="C143" s="4" t="s">
        <v>196</v>
      </c>
      <c r="D143" s="7"/>
      <c r="E143" s="20"/>
      <c r="F143" s="20"/>
      <c r="G143" s="20"/>
      <c r="H143" s="20"/>
      <c r="I143" s="20"/>
      <c r="J143" s="20"/>
      <c r="K143" s="20"/>
      <c r="L143" s="21"/>
      <c r="M143" s="21"/>
      <c r="N143" s="31" t="s">
        <v>220</v>
      </c>
      <c r="O143" s="31" t="s">
        <v>220</v>
      </c>
    </row>
    <row r="144" spans="1:16" x14ac:dyDescent="0.2">
      <c r="A144" s="6"/>
      <c r="B144" s="2" t="s">
        <v>197</v>
      </c>
      <c r="C144" s="3" t="s">
        <v>198</v>
      </c>
      <c r="D144" s="6"/>
      <c r="E144" s="16" t="s">
        <v>220</v>
      </c>
      <c r="F144" s="16" t="s">
        <v>220</v>
      </c>
      <c r="G144" s="16" t="s">
        <v>220</v>
      </c>
      <c r="H144" s="16" t="s">
        <v>220</v>
      </c>
      <c r="I144" s="16" t="s">
        <v>220</v>
      </c>
      <c r="J144" s="16" t="s">
        <v>220</v>
      </c>
      <c r="K144" s="16" t="s">
        <v>220</v>
      </c>
      <c r="L144" s="24" t="s">
        <v>220</v>
      </c>
      <c r="M144" s="24" t="s">
        <v>220</v>
      </c>
      <c r="N144" s="44" t="s">
        <v>220</v>
      </c>
      <c r="O144" s="44" t="s">
        <v>220</v>
      </c>
    </row>
    <row r="145" spans="1:16" ht="89.25" x14ac:dyDescent="0.2">
      <c r="A145" s="1">
        <v>88</v>
      </c>
      <c r="B145" s="6"/>
      <c r="C145" s="3" t="s">
        <v>199</v>
      </c>
      <c r="D145" s="2" t="s">
        <v>23</v>
      </c>
      <c r="E145" s="19">
        <v>2945</v>
      </c>
      <c r="F145" s="18">
        <v>1739</v>
      </c>
      <c r="G145" s="24">
        <f>ROUND(F145*$L145,2)</f>
        <v>197515.62</v>
      </c>
      <c r="H145" s="18">
        <v>270</v>
      </c>
      <c r="I145" s="24">
        <f>ROUND(H145*$L145,2)</f>
        <v>30666.6</v>
      </c>
      <c r="J145" s="18">
        <v>936</v>
      </c>
      <c r="K145" s="24">
        <f>ROUND(J145*$L145,2)</f>
        <v>106310.88</v>
      </c>
      <c r="L145" s="18">
        <v>113.58</v>
      </c>
      <c r="M145" s="17">
        <f>E145*L145</f>
        <v>334493.09999999998</v>
      </c>
      <c r="N145" s="26">
        <f>SUM(F145+H145+J145)</f>
        <v>2945</v>
      </c>
      <c r="O145" s="26">
        <f t="shared" ref="O145" si="42">SUM(G145+I145+K145)</f>
        <v>334493.09999999998</v>
      </c>
    </row>
    <row r="146" spans="1:16" ht="25.5" x14ac:dyDescent="0.2">
      <c r="A146" s="6"/>
      <c r="B146" s="2" t="s">
        <v>200</v>
      </c>
      <c r="C146" s="3" t="s">
        <v>201</v>
      </c>
      <c r="D146" s="6"/>
      <c r="E146" s="16" t="s">
        <v>220</v>
      </c>
      <c r="F146" s="16" t="s">
        <v>220</v>
      </c>
      <c r="G146" s="16" t="s">
        <v>220</v>
      </c>
      <c r="H146" s="16" t="s">
        <v>220</v>
      </c>
      <c r="I146" s="16" t="s">
        <v>220</v>
      </c>
      <c r="J146" s="16" t="s">
        <v>220</v>
      </c>
      <c r="K146" s="16" t="s">
        <v>220</v>
      </c>
      <c r="L146" s="24" t="s">
        <v>220</v>
      </c>
      <c r="M146" s="24" t="s">
        <v>220</v>
      </c>
      <c r="N146" s="34" t="s">
        <v>220</v>
      </c>
      <c r="O146" s="34" t="s">
        <v>220</v>
      </c>
    </row>
    <row r="147" spans="1:16" ht="25.5" x14ac:dyDescent="0.2">
      <c r="A147" s="1">
        <v>89</v>
      </c>
      <c r="B147" s="6"/>
      <c r="C147" s="3" t="s">
        <v>202</v>
      </c>
      <c r="D147" s="2" t="s">
        <v>33</v>
      </c>
      <c r="E147" s="40">
        <v>300</v>
      </c>
      <c r="F147" s="18">
        <v>129</v>
      </c>
      <c r="G147" s="24">
        <f>ROUND(F147*$L147,2)</f>
        <v>8466.27</v>
      </c>
      <c r="H147" s="18">
        <v>76</v>
      </c>
      <c r="I147" s="24">
        <f>ROUND(H147*$L147,2)</f>
        <v>4987.88</v>
      </c>
      <c r="J147" s="18">
        <v>95</v>
      </c>
      <c r="K147" s="24">
        <f>ROUND(J147*$L147,2)</f>
        <v>6234.85</v>
      </c>
      <c r="L147" s="18">
        <v>65.63</v>
      </c>
      <c r="M147" s="17">
        <f>E147*L147</f>
        <v>19689</v>
      </c>
      <c r="N147">
        <f>SUM(F147+H147+J147)</f>
        <v>300</v>
      </c>
      <c r="O147" s="26">
        <f t="shared" ref="O147:O152" si="43">SUM(G147+I147+K147)</f>
        <v>19689</v>
      </c>
    </row>
    <row r="148" spans="1:16" ht="38.25" x14ac:dyDescent="0.2">
      <c r="A148" s="1">
        <v>90</v>
      </c>
      <c r="B148" s="6"/>
      <c r="C148" s="3" t="s">
        <v>203</v>
      </c>
      <c r="D148" s="2" t="s">
        <v>33</v>
      </c>
      <c r="E148" s="41">
        <v>125.5</v>
      </c>
      <c r="F148" s="18">
        <v>91</v>
      </c>
      <c r="G148" s="24">
        <f>ROUND(F148*$L148,2)</f>
        <v>3294.2</v>
      </c>
      <c r="H148" s="18">
        <v>5.5</v>
      </c>
      <c r="I148" s="24">
        <f>ROUND(H148*$L148,2)</f>
        <v>199.1</v>
      </c>
      <c r="J148" s="18">
        <v>29</v>
      </c>
      <c r="K148" s="24">
        <f>ROUND(J148*$L148,2)</f>
        <v>1049.8</v>
      </c>
      <c r="L148" s="18">
        <v>36.200000000000003</v>
      </c>
      <c r="M148" s="17">
        <f>E148*L148</f>
        <v>4543.1000000000004</v>
      </c>
      <c r="N148">
        <f>SUM(F148+H148+J148)</f>
        <v>125.5</v>
      </c>
      <c r="O148" s="26">
        <f t="shared" si="43"/>
        <v>4543.0999999999995</v>
      </c>
    </row>
    <row r="149" spans="1:16" ht="25.5" x14ac:dyDescent="0.2">
      <c r="A149" s="1">
        <v>91</v>
      </c>
      <c r="B149" s="6"/>
      <c r="C149" s="3" t="s">
        <v>204</v>
      </c>
      <c r="D149" s="2" t="s">
        <v>21</v>
      </c>
      <c r="E149" s="19">
        <v>6</v>
      </c>
      <c r="F149" s="18">
        <v>3</v>
      </c>
      <c r="G149" s="24">
        <f>ROUND(F149*$L149,2)</f>
        <v>840</v>
      </c>
      <c r="H149" s="18">
        <v>1</v>
      </c>
      <c r="I149" s="24">
        <f>ROUND(H149*$L149,2)</f>
        <v>280</v>
      </c>
      <c r="J149" s="18">
        <v>2</v>
      </c>
      <c r="K149" s="24">
        <f>ROUND(J149*$L149,2)</f>
        <v>560</v>
      </c>
      <c r="L149" s="18">
        <v>280</v>
      </c>
      <c r="M149" s="17">
        <f>E149*L149</f>
        <v>1680</v>
      </c>
      <c r="N149">
        <f>SUM(F149+H149+J149)</f>
        <v>6</v>
      </c>
      <c r="O149" s="26">
        <f t="shared" si="43"/>
        <v>1680</v>
      </c>
    </row>
    <row r="150" spans="1:16" x14ac:dyDescent="0.2">
      <c r="A150" s="1">
        <v>92</v>
      </c>
      <c r="B150" s="6"/>
      <c r="C150" s="3" t="s">
        <v>205</v>
      </c>
      <c r="D150" s="2" t="s">
        <v>21</v>
      </c>
      <c r="E150" s="19">
        <v>1</v>
      </c>
      <c r="F150" s="18"/>
      <c r="G150" s="24">
        <f>ROUND(F150*$L150,2)</f>
        <v>0</v>
      </c>
      <c r="H150" s="18">
        <v>0</v>
      </c>
      <c r="I150" s="24">
        <f>ROUND(H150*$L150,2)</f>
        <v>0</v>
      </c>
      <c r="J150" s="18">
        <v>1</v>
      </c>
      <c r="K150" s="24">
        <f>ROUND(J150*$L150,2)</f>
        <v>115</v>
      </c>
      <c r="L150" s="18">
        <v>115</v>
      </c>
      <c r="M150" s="17">
        <f>E150*L150</f>
        <v>115</v>
      </c>
      <c r="N150">
        <f>SUM(F150+H150+J150)</f>
        <v>1</v>
      </c>
      <c r="O150" s="26">
        <f t="shared" si="43"/>
        <v>115</v>
      </c>
    </row>
    <row r="151" spans="1:16" x14ac:dyDescent="0.2">
      <c r="A151" s="6"/>
      <c r="B151" s="2" t="s">
        <v>206</v>
      </c>
      <c r="C151" s="3" t="s">
        <v>207</v>
      </c>
      <c r="D151" s="6"/>
      <c r="E151" s="16" t="s">
        <v>220</v>
      </c>
      <c r="F151" s="16" t="s">
        <v>220</v>
      </c>
      <c r="G151" s="16" t="s">
        <v>220</v>
      </c>
      <c r="H151" s="16" t="s">
        <v>220</v>
      </c>
      <c r="I151" s="16" t="s">
        <v>220</v>
      </c>
      <c r="J151" s="16" t="s">
        <v>220</v>
      </c>
      <c r="K151" s="16" t="s">
        <v>220</v>
      </c>
      <c r="L151" s="24" t="s">
        <v>220</v>
      </c>
      <c r="M151" s="24" t="s">
        <v>220</v>
      </c>
      <c r="N151" s="34" t="s">
        <v>220</v>
      </c>
      <c r="O151" s="34" t="s">
        <v>220</v>
      </c>
    </row>
    <row r="152" spans="1:16" ht="25.5" x14ac:dyDescent="0.2">
      <c r="A152" s="1">
        <v>93</v>
      </c>
      <c r="B152" s="6"/>
      <c r="C152" s="3" t="s">
        <v>208</v>
      </c>
      <c r="D152" s="2" t="s">
        <v>33</v>
      </c>
      <c r="E152" s="19">
        <v>227</v>
      </c>
      <c r="F152" s="18">
        <v>18</v>
      </c>
      <c r="G152" s="24">
        <f>ROUND(F152*$L152,2)</f>
        <v>180</v>
      </c>
      <c r="H152" s="18">
        <v>0</v>
      </c>
      <c r="I152" s="24">
        <f>ROUND(H152*$L152,2)</f>
        <v>0</v>
      </c>
      <c r="J152" s="18">
        <v>209</v>
      </c>
      <c r="K152" s="24">
        <f>ROUND(J152*$L152,2)</f>
        <v>2090</v>
      </c>
      <c r="L152" s="18">
        <v>10</v>
      </c>
      <c r="M152" s="17">
        <f>E152*L152</f>
        <v>2270</v>
      </c>
      <c r="N152">
        <f>SUM(F152+H152+J152)</f>
        <v>227</v>
      </c>
      <c r="O152" s="26">
        <f t="shared" si="43"/>
        <v>2270</v>
      </c>
    </row>
    <row r="153" spans="1:16" x14ac:dyDescent="0.2">
      <c r="A153" s="6"/>
      <c r="B153" s="6"/>
      <c r="C153" s="3" t="s">
        <v>209</v>
      </c>
      <c r="D153" s="6"/>
      <c r="E153" s="6" t="s">
        <v>220</v>
      </c>
      <c r="F153" s="6" t="s">
        <v>220</v>
      </c>
      <c r="G153" s="6" t="s">
        <v>220</v>
      </c>
      <c r="H153" s="6" t="s">
        <v>220</v>
      </c>
      <c r="I153" s="6" t="s">
        <v>220</v>
      </c>
      <c r="J153" s="6" t="s">
        <v>220</v>
      </c>
      <c r="K153" s="6" t="s">
        <v>220</v>
      </c>
      <c r="L153" s="6" t="s">
        <v>220</v>
      </c>
      <c r="M153" s="23">
        <f>SUM(M145:M152)</f>
        <v>362790.19999999995</v>
      </c>
      <c r="P153" s="26">
        <f>SUM(O145:O152)</f>
        <v>362790.19999999995</v>
      </c>
    </row>
    <row r="154" spans="1:16" x14ac:dyDescent="0.2">
      <c r="A154" s="96"/>
      <c r="B154" s="96"/>
      <c r="C154" s="96"/>
      <c r="D154" s="97"/>
      <c r="E154" s="15" t="s">
        <v>210</v>
      </c>
      <c r="F154" s="15"/>
      <c r="G154" s="51"/>
      <c r="H154" s="15"/>
      <c r="I154" s="15"/>
      <c r="J154" s="15"/>
      <c r="K154" s="15"/>
      <c r="L154" s="9" t="s">
        <v>9</v>
      </c>
      <c r="M154" s="23">
        <f>SUM(M45+M53+M61+M76+M84+M102+M126+M138+M142+M153)</f>
        <v>5252012.9122099997</v>
      </c>
      <c r="P154" s="26">
        <f>SUM(P7:P153)</f>
        <v>5325906.17</v>
      </c>
    </row>
    <row r="155" spans="1:16" x14ac:dyDescent="0.2">
      <c r="A155" s="98"/>
      <c r="B155" s="98"/>
      <c r="C155" s="98"/>
      <c r="D155" s="99"/>
      <c r="E155" s="15" t="s">
        <v>211</v>
      </c>
      <c r="F155" s="15"/>
      <c r="G155" s="15"/>
      <c r="H155" s="15"/>
      <c r="I155" s="15"/>
      <c r="J155" s="15"/>
      <c r="K155" s="15"/>
      <c r="L155" s="9" t="s">
        <v>9</v>
      </c>
      <c r="M155" s="23">
        <f>M154*0.23</f>
        <v>1207962.9698083</v>
      </c>
    </row>
    <row r="156" spans="1:16" x14ac:dyDescent="0.2">
      <c r="A156" s="98"/>
      <c r="B156" s="98"/>
      <c r="C156" s="98"/>
      <c r="D156" s="99"/>
      <c r="E156" s="15" t="s">
        <v>212</v>
      </c>
      <c r="F156" s="15"/>
      <c r="G156" s="15"/>
      <c r="H156" s="15"/>
      <c r="I156" s="15"/>
      <c r="J156" s="15"/>
      <c r="K156" s="15"/>
      <c r="L156" s="9" t="s">
        <v>9</v>
      </c>
      <c r="M156" s="23">
        <f>M154+M155</f>
        <v>6459975.8820182998</v>
      </c>
    </row>
    <row r="157" spans="1:16" x14ac:dyDescent="0.2">
      <c r="G157" s="26">
        <f>SUM(G7:G152)</f>
        <v>2847613.0100000021</v>
      </c>
      <c r="I157" s="26">
        <f>SUM(I7:I152)</f>
        <v>687383.7</v>
      </c>
      <c r="K157" s="26">
        <f>SUM(K7:K152)</f>
        <v>1713743.6900000006</v>
      </c>
    </row>
  </sheetData>
  <mergeCells count="10">
    <mergeCell ref="N2:O2"/>
    <mergeCell ref="A154:D156"/>
    <mergeCell ref="A1:M1"/>
    <mergeCell ref="A2:A3"/>
    <mergeCell ref="B2:B3"/>
    <mergeCell ref="C2:C3"/>
    <mergeCell ref="D2:E2"/>
    <mergeCell ref="F2:F3"/>
    <mergeCell ref="H2:H3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2"/>
  <sheetViews>
    <sheetView tabSelected="1" zoomScaleNormal="100" zoomScaleSheetLayoutView="120" workbookViewId="0">
      <selection activeCell="X8" sqref="X8"/>
    </sheetView>
  </sheetViews>
  <sheetFormatPr defaultRowHeight="15" x14ac:dyDescent="0.2"/>
  <cols>
    <col min="1" max="1" width="4.83203125" style="87" customWidth="1"/>
    <col min="2" max="2" width="13.33203125" style="87" customWidth="1"/>
    <col min="3" max="3" width="40.83203125" style="53" customWidth="1"/>
    <col min="4" max="4" width="5.83203125" style="87" customWidth="1"/>
    <col min="5" max="5" width="10.83203125" style="87" customWidth="1"/>
    <col min="6" max="6" width="12.83203125" style="85" customWidth="1"/>
    <col min="7" max="7" width="14.83203125" style="85" customWidth="1"/>
    <col min="8" max="9" width="9.33203125" style="53"/>
    <col min="10" max="10" width="11.6640625" style="53" bestFit="1" customWidth="1"/>
    <col min="11" max="16384" width="9.33203125" style="53"/>
  </cols>
  <sheetData>
    <row r="1" spans="1:7" ht="15.75" x14ac:dyDescent="0.2">
      <c r="A1" s="112" t="s">
        <v>436</v>
      </c>
      <c r="B1" s="112"/>
      <c r="C1" s="112"/>
      <c r="D1" s="112"/>
      <c r="E1" s="112"/>
      <c r="F1" s="112"/>
      <c r="G1" s="112"/>
    </row>
    <row r="2" spans="1:7" x14ac:dyDescent="0.2">
      <c r="A2" s="113" t="s">
        <v>237</v>
      </c>
      <c r="B2" s="113"/>
      <c r="C2" s="113"/>
      <c r="D2" s="113"/>
      <c r="E2" s="113"/>
      <c r="F2" s="113"/>
      <c r="G2" s="113"/>
    </row>
    <row r="3" spans="1:7" x14ac:dyDescent="0.2">
      <c r="A3" s="113" t="s">
        <v>415</v>
      </c>
      <c r="B3" s="113"/>
      <c r="C3" s="113"/>
      <c r="D3" s="113"/>
      <c r="E3" s="113"/>
      <c r="F3" s="113"/>
      <c r="G3" s="113"/>
    </row>
    <row r="4" spans="1:7" ht="30" x14ac:dyDescent="0.2">
      <c r="A4" s="54" t="s">
        <v>418</v>
      </c>
      <c r="B4" s="54" t="s">
        <v>239</v>
      </c>
      <c r="C4" s="55" t="s">
        <v>293</v>
      </c>
      <c r="D4" s="55" t="s">
        <v>419</v>
      </c>
      <c r="E4" s="55" t="s">
        <v>222</v>
      </c>
      <c r="F4" s="54" t="s">
        <v>240</v>
      </c>
      <c r="G4" s="55" t="s">
        <v>238</v>
      </c>
    </row>
    <row r="5" spans="1:7" x14ac:dyDescent="0.2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</row>
    <row r="6" spans="1:7" x14ac:dyDescent="0.2">
      <c r="A6" s="114" t="s">
        <v>229</v>
      </c>
      <c r="B6" s="115"/>
      <c r="C6" s="115"/>
      <c r="D6" s="115"/>
      <c r="E6" s="115"/>
      <c r="F6" s="115"/>
      <c r="G6" s="116"/>
    </row>
    <row r="7" spans="1:7" x14ac:dyDescent="0.2">
      <c r="A7" s="57"/>
      <c r="B7" s="58" t="s">
        <v>416</v>
      </c>
      <c r="C7" s="59" t="s">
        <v>294</v>
      </c>
      <c r="D7" s="57"/>
      <c r="E7" s="57"/>
      <c r="F7" s="57"/>
      <c r="G7" s="57"/>
    </row>
    <row r="8" spans="1:7" ht="30" x14ac:dyDescent="0.2">
      <c r="A8" s="60"/>
      <c r="B8" s="61" t="s">
        <v>417</v>
      </c>
      <c r="C8" s="62" t="s">
        <v>295</v>
      </c>
      <c r="D8" s="60"/>
      <c r="E8" s="60" t="s">
        <v>220</v>
      </c>
      <c r="F8" s="60" t="s">
        <v>220</v>
      </c>
      <c r="G8" s="60" t="s">
        <v>220</v>
      </c>
    </row>
    <row r="9" spans="1:7" ht="30" x14ac:dyDescent="0.2">
      <c r="A9" s="63">
        <v>1</v>
      </c>
      <c r="B9" s="60"/>
      <c r="C9" s="62" t="s">
        <v>296</v>
      </c>
      <c r="D9" s="61" t="s">
        <v>242</v>
      </c>
      <c r="E9" s="64">
        <v>0.61</v>
      </c>
      <c r="F9" s="52">
        <v>0</v>
      </c>
      <c r="G9" s="65">
        <f>ROUND(E9*ROUND(F9,2),2)</f>
        <v>0</v>
      </c>
    </row>
    <row r="10" spans="1:7" x14ac:dyDescent="0.2">
      <c r="A10" s="60"/>
      <c r="B10" s="61" t="s">
        <v>243</v>
      </c>
      <c r="C10" s="62" t="s">
        <v>297</v>
      </c>
      <c r="D10" s="60"/>
      <c r="E10" s="60" t="s">
        <v>220</v>
      </c>
      <c r="F10" s="65" t="s">
        <v>220</v>
      </c>
      <c r="G10" s="65" t="s">
        <v>220</v>
      </c>
    </row>
    <row r="11" spans="1:7" ht="45" x14ac:dyDescent="0.2">
      <c r="A11" s="63">
        <f>A9+1</f>
        <v>2</v>
      </c>
      <c r="B11" s="60"/>
      <c r="C11" s="62" t="s">
        <v>298</v>
      </c>
      <c r="D11" s="61" t="s">
        <v>226</v>
      </c>
      <c r="E11" s="64">
        <v>14</v>
      </c>
      <c r="F11" s="52">
        <v>0</v>
      </c>
      <c r="G11" s="65">
        <f t="shared" ref="G11:G13" si="0">ROUND(E11*ROUND(F11,2),2)</f>
        <v>0</v>
      </c>
    </row>
    <row r="12" spans="1:7" ht="45" x14ac:dyDescent="0.2">
      <c r="A12" s="63">
        <f>A11+1</f>
        <v>3</v>
      </c>
      <c r="B12" s="60"/>
      <c r="C12" s="62" t="s">
        <v>299</v>
      </c>
      <c r="D12" s="61" t="s">
        <v>244</v>
      </c>
      <c r="E12" s="64">
        <v>50.5</v>
      </c>
      <c r="F12" s="52">
        <v>0</v>
      </c>
      <c r="G12" s="65">
        <f t="shared" si="0"/>
        <v>0</v>
      </c>
    </row>
    <row r="13" spans="1:7" ht="30" x14ac:dyDescent="0.2">
      <c r="A13" s="63">
        <f>A12+1</f>
        <v>4</v>
      </c>
      <c r="B13" s="60"/>
      <c r="C13" s="62" t="s">
        <v>300</v>
      </c>
      <c r="D13" s="61" t="s">
        <v>226</v>
      </c>
      <c r="E13" s="60">
        <v>37</v>
      </c>
      <c r="F13" s="52">
        <v>0</v>
      </c>
      <c r="G13" s="65">
        <f t="shared" si="0"/>
        <v>0</v>
      </c>
    </row>
    <row r="14" spans="1:7" x14ac:dyDescent="0.2">
      <c r="A14" s="60"/>
      <c r="B14" s="61" t="s">
        <v>245</v>
      </c>
      <c r="C14" s="62" t="s">
        <v>301</v>
      </c>
      <c r="D14" s="60"/>
      <c r="E14" s="60" t="s">
        <v>220</v>
      </c>
      <c r="F14" s="65" t="s">
        <v>220</v>
      </c>
      <c r="G14" s="65" t="s">
        <v>220</v>
      </c>
    </row>
    <row r="15" spans="1:7" ht="45" x14ac:dyDescent="0.2">
      <c r="A15" s="63">
        <f>A13+1</f>
        <v>5</v>
      </c>
      <c r="B15" s="60"/>
      <c r="C15" s="62" t="s">
        <v>302</v>
      </c>
      <c r="D15" s="61" t="s">
        <v>246</v>
      </c>
      <c r="E15" s="64">
        <v>279.8</v>
      </c>
      <c r="F15" s="52">
        <v>0</v>
      </c>
      <c r="G15" s="65">
        <f t="shared" ref="G15:G16" si="1">ROUND(E15*ROUND(F15,2),2)</f>
        <v>0</v>
      </c>
    </row>
    <row r="16" spans="1:7" ht="45" x14ac:dyDescent="0.2">
      <c r="A16" s="63">
        <f>A15+1</f>
        <v>6</v>
      </c>
      <c r="B16" s="60"/>
      <c r="C16" s="66" t="s">
        <v>420</v>
      </c>
      <c r="D16" s="61" t="s">
        <v>246</v>
      </c>
      <c r="E16" s="64">
        <v>736.8</v>
      </c>
      <c r="F16" s="52">
        <v>0</v>
      </c>
      <c r="G16" s="65">
        <f t="shared" si="1"/>
        <v>0</v>
      </c>
    </row>
    <row r="17" spans="1:7" ht="30" x14ac:dyDescent="0.2">
      <c r="A17" s="60"/>
      <c r="B17" s="61" t="s">
        <v>247</v>
      </c>
      <c r="C17" s="62" t="s">
        <v>304</v>
      </c>
      <c r="D17" s="60"/>
      <c r="E17" s="60" t="s">
        <v>220</v>
      </c>
      <c r="F17" s="65" t="s">
        <v>220</v>
      </c>
      <c r="G17" s="65" t="s">
        <v>220</v>
      </c>
    </row>
    <row r="18" spans="1:7" x14ac:dyDescent="0.2">
      <c r="A18" s="63">
        <f>A16+1</f>
        <v>7</v>
      </c>
      <c r="B18" s="60"/>
      <c r="C18" s="62" t="s">
        <v>305</v>
      </c>
      <c r="D18" s="61" t="s">
        <v>248</v>
      </c>
      <c r="E18" s="60">
        <v>209</v>
      </c>
      <c r="F18" s="52">
        <v>0</v>
      </c>
      <c r="G18" s="65">
        <f>ROUND(E18*ROUND(F18,2),2)</f>
        <v>0</v>
      </c>
    </row>
    <row r="19" spans="1:7" x14ac:dyDescent="0.2">
      <c r="A19" s="60"/>
      <c r="B19" s="61" t="s">
        <v>249</v>
      </c>
      <c r="C19" s="62" t="s">
        <v>306</v>
      </c>
      <c r="D19" s="60"/>
      <c r="E19" s="60" t="s">
        <v>220</v>
      </c>
      <c r="F19" s="65" t="s">
        <v>220</v>
      </c>
      <c r="G19" s="65" t="s">
        <v>220</v>
      </c>
    </row>
    <row r="20" spans="1:7" ht="30" x14ac:dyDescent="0.2">
      <c r="A20" s="63">
        <f>A18+1</f>
        <v>8</v>
      </c>
      <c r="B20" s="60"/>
      <c r="C20" s="62" t="s">
        <v>307</v>
      </c>
      <c r="D20" s="61" t="s">
        <v>244</v>
      </c>
      <c r="E20" s="60">
        <v>3137</v>
      </c>
      <c r="F20" s="52">
        <v>0</v>
      </c>
      <c r="G20" s="65">
        <f t="shared" ref="G20:G29" si="2">ROUND(E20*ROUND(F20,2),2)</f>
        <v>0</v>
      </c>
    </row>
    <row r="21" spans="1:7" ht="30" x14ac:dyDescent="0.2">
      <c r="A21" s="63">
        <f>A20+1</f>
        <v>9</v>
      </c>
      <c r="B21" s="60"/>
      <c r="C21" s="62" t="s">
        <v>308</v>
      </c>
      <c r="D21" s="61" t="s">
        <v>244</v>
      </c>
      <c r="E21" s="60">
        <v>61</v>
      </c>
      <c r="F21" s="52">
        <v>0</v>
      </c>
      <c r="G21" s="65">
        <f t="shared" si="2"/>
        <v>0</v>
      </c>
    </row>
    <row r="22" spans="1:7" ht="30" x14ac:dyDescent="0.2">
      <c r="A22" s="63">
        <f t="shared" ref="A22:A29" si="3">A21+1</f>
        <v>10</v>
      </c>
      <c r="B22" s="60"/>
      <c r="C22" s="62" t="s">
        <v>309</v>
      </c>
      <c r="D22" s="61" t="s">
        <v>244</v>
      </c>
      <c r="E22" s="60">
        <v>43</v>
      </c>
      <c r="F22" s="52">
        <v>0</v>
      </c>
      <c r="G22" s="65">
        <f t="shared" si="2"/>
        <v>0</v>
      </c>
    </row>
    <row r="23" spans="1:7" ht="30" x14ac:dyDescent="0.2">
      <c r="A23" s="63">
        <f t="shared" si="3"/>
        <v>11</v>
      </c>
      <c r="B23" s="60"/>
      <c r="C23" s="62" t="s">
        <v>310</v>
      </c>
      <c r="D23" s="61" t="s">
        <v>244</v>
      </c>
      <c r="E23" s="60">
        <v>454</v>
      </c>
      <c r="F23" s="52">
        <v>0</v>
      </c>
      <c r="G23" s="65">
        <f t="shared" si="2"/>
        <v>0</v>
      </c>
    </row>
    <row r="24" spans="1:7" ht="30" x14ac:dyDescent="0.2">
      <c r="A24" s="63">
        <f t="shared" si="3"/>
        <v>12</v>
      </c>
      <c r="B24" s="60"/>
      <c r="C24" s="62" t="s">
        <v>311</v>
      </c>
      <c r="D24" s="61" t="s">
        <v>248</v>
      </c>
      <c r="E24" s="60">
        <v>175</v>
      </c>
      <c r="F24" s="52">
        <v>0</v>
      </c>
      <c r="G24" s="65">
        <f t="shared" si="2"/>
        <v>0</v>
      </c>
    </row>
    <row r="25" spans="1:7" ht="45" x14ac:dyDescent="0.2">
      <c r="A25" s="63">
        <f t="shared" si="3"/>
        <v>13</v>
      </c>
      <c r="B25" s="60"/>
      <c r="C25" s="62" t="s">
        <v>312</v>
      </c>
      <c r="D25" s="61" t="s">
        <v>226</v>
      </c>
      <c r="E25" s="60">
        <v>24</v>
      </c>
      <c r="F25" s="52">
        <v>0</v>
      </c>
      <c r="G25" s="65">
        <f t="shared" si="2"/>
        <v>0</v>
      </c>
    </row>
    <row r="26" spans="1:7" x14ac:dyDescent="0.2">
      <c r="A26" s="63">
        <f t="shared" si="3"/>
        <v>14</v>
      </c>
      <c r="B26" s="60"/>
      <c r="C26" s="62" t="s">
        <v>313</v>
      </c>
      <c r="D26" s="61" t="s">
        <v>226</v>
      </c>
      <c r="E26" s="64">
        <v>6</v>
      </c>
      <c r="F26" s="52">
        <v>0</v>
      </c>
      <c r="G26" s="65">
        <f t="shared" si="2"/>
        <v>0</v>
      </c>
    </row>
    <row r="27" spans="1:7" ht="30" x14ac:dyDescent="0.2">
      <c r="A27" s="63">
        <f t="shared" si="3"/>
        <v>15</v>
      </c>
      <c r="B27" s="60"/>
      <c r="C27" s="62" t="s">
        <v>314</v>
      </c>
      <c r="D27" s="61" t="s">
        <v>226</v>
      </c>
      <c r="E27" s="64">
        <v>8</v>
      </c>
      <c r="F27" s="52">
        <v>0</v>
      </c>
      <c r="G27" s="65">
        <f t="shared" si="2"/>
        <v>0</v>
      </c>
    </row>
    <row r="28" spans="1:7" ht="30" x14ac:dyDescent="0.2">
      <c r="A28" s="63">
        <f t="shared" si="3"/>
        <v>16</v>
      </c>
      <c r="B28" s="60"/>
      <c r="C28" s="62" t="s">
        <v>315</v>
      </c>
      <c r="D28" s="61" t="s">
        <v>226</v>
      </c>
      <c r="E28" s="64">
        <v>3</v>
      </c>
      <c r="F28" s="52">
        <v>0</v>
      </c>
      <c r="G28" s="65">
        <f t="shared" si="2"/>
        <v>0</v>
      </c>
    </row>
    <row r="29" spans="1:7" ht="30" x14ac:dyDescent="0.2">
      <c r="A29" s="63">
        <f t="shared" si="3"/>
        <v>17</v>
      </c>
      <c r="B29" s="60"/>
      <c r="C29" s="62" t="s">
        <v>316</v>
      </c>
      <c r="D29" s="61" t="s">
        <v>226</v>
      </c>
      <c r="E29" s="60">
        <v>16</v>
      </c>
      <c r="F29" s="52">
        <v>0</v>
      </c>
      <c r="G29" s="65">
        <f t="shared" si="2"/>
        <v>0</v>
      </c>
    </row>
    <row r="30" spans="1:7" ht="30" x14ac:dyDescent="0.2">
      <c r="A30" s="60"/>
      <c r="B30" s="61" t="s">
        <v>250</v>
      </c>
      <c r="C30" s="62" t="s">
        <v>317</v>
      </c>
      <c r="D30" s="60"/>
      <c r="E30" s="60" t="s">
        <v>220</v>
      </c>
      <c r="F30" s="65" t="s">
        <v>220</v>
      </c>
      <c r="G30" s="65" t="s">
        <v>220</v>
      </c>
    </row>
    <row r="31" spans="1:7" ht="30" x14ac:dyDescent="0.2">
      <c r="A31" s="63">
        <f>A29+1</f>
        <v>18</v>
      </c>
      <c r="B31" s="60"/>
      <c r="C31" s="62" t="s">
        <v>318</v>
      </c>
      <c r="D31" s="61" t="s">
        <v>251</v>
      </c>
      <c r="E31" s="60">
        <v>1</v>
      </c>
      <c r="F31" s="52">
        <v>0</v>
      </c>
      <c r="G31" s="65">
        <f t="shared" ref="G31:G42" si="4">ROUND(E31*ROUND(F31,2),2)</f>
        <v>0</v>
      </c>
    </row>
    <row r="32" spans="1:7" x14ac:dyDescent="0.2">
      <c r="A32" s="63">
        <f t="shared" ref="A32:A42" si="5">A31+1</f>
        <v>19</v>
      </c>
      <c r="B32" s="60"/>
      <c r="C32" s="62" t="s">
        <v>319</v>
      </c>
      <c r="D32" s="61" t="s">
        <v>251</v>
      </c>
      <c r="E32" s="60">
        <v>1</v>
      </c>
      <c r="F32" s="52">
        <v>0</v>
      </c>
      <c r="G32" s="65">
        <f t="shared" si="4"/>
        <v>0</v>
      </c>
    </row>
    <row r="33" spans="1:7" ht="30" x14ac:dyDescent="0.2">
      <c r="A33" s="63">
        <f t="shared" si="5"/>
        <v>20</v>
      </c>
      <c r="B33" s="60"/>
      <c r="C33" s="62" t="s">
        <v>320</v>
      </c>
      <c r="D33" s="61" t="s">
        <v>248</v>
      </c>
      <c r="E33" s="60">
        <v>452</v>
      </c>
      <c r="F33" s="52">
        <v>0</v>
      </c>
      <c r="G33" s="65">
        <f t="shared" si="4"/>
        <v>0</v>
      </c>
    </row>
    <row r="34" spans="1:7" ht="30" x14ac:dyDescent="0.2">
      <c r="A34" s="63">
        <f t="shared" si="5"/>
        <v>21</v>
      </c>
      <c r="B34" s="60"/>
      <c r="C34" s="62" t="s">
        <v>321</v>
      </c>
      <c r="D34" s="61" t="s">
        <v>248</v>
      </c>
      <c r="E34" s="60">
        <v>170</v>
      </c>
      <c r="F34" s="52">
        <v>0</v>
      </c>
      <c r="G34" s="65">
        <f t="shared" si="4"/>
        <v>0</v>
      </c>
    </row>
    <row r="35" spans="1:7" ht="60" x14ac:dyDescent="0.2">
      <c r="A35" s="63">
        <f t="shared" si="5"/>
        <v>22</v>
      </c>
      <c r="B35" s="60"/>
      <c r="C35" s="62" t="s">
        <v>322</v>
      </c>
      <c r="D35" s="61" t="s">
        <v>251</v>
      </c>
      <c r="E35" s="60">
        <v>1</v>
      </c>
      <c r="F35" s="52">
        <v>0</v>
      </c>
      <c r="G35" s="65">
        <f t="shared" si="4"/>
        <v>0</v>
      </c>
    </row>
    <row r="36" spans="1:7" ht="30" x14ac:dyDescent="0.2">
      <c r="A36" s="63">
        <f t="shared" si="5"/>
        <v>23</v>
      </c>
      <c r="B36" s="60"/>
      <c r="C36" s="62" t="s">
        <v>323</v>
      </c>
      <c r="D36" s="61" t="s">
        <v>251</v>
      </c>
      <c r="E36" s="60">
        <v>1</v>
      </c>
      <c r="F36" s="52">
        <v>0</v>
      </c>
      <c r="G36" s="65">
        <f t="shared" si="4"/>
        <v>0</v>
      </c>
    </row>
    <row r="37" spans="1:7" x14ac:dyDescent="0.2">
      <c r="A37" s="63">
        <f t="shared" si="5"/>
        <v>24</v>
      </c>
      <c r="B37" s="60"/>
      <c r="C37" s="62" t="s">
        <v>324</v>
      </c>
      <c r="D37" s="61" t="s">
        <v>248</v>
      </c>
      <c r="E37" s="60">
        <v>452</v>
      </c>
      <c r="F37" s="52">
        <v>0</v>
      </c>
      <c r="G37" s="65">
        <f t="shared" si="4"/>
        <v>0</v>
      </c>
    </row>
    <row r="38" spans="1:7" x14ac:dyDescent="0.2">
      <c r="A38" s="63">
        <f t="shared" si="5"/>
        <v>25</v>
      </c>
      <c r="B38" s="60"/>
      <c r="C38" s="62" t="s">
        <v>325</v>
      </c>
      <c r="D38" s="61" t="s">
        <v>248</v>
      </c>
      <c r="E38" s="60">
        <v>170</v>
      </c>
      <c r="F38" s="52">
        <v>0</v>
      </c>
      <c r="G38" s="65">
        <f t="shared" si="4"/>
        <v>0</v>
      </c>
    </row>
    <row r="39" spans="1:7" ht="30" x14ac:dyDescent="0.2">
      <c r="A39" s="63">
        <f t="shared" si="5"/>
        <v>26</v>
      </c>
      <c r="B39" s="60"/>
      <c r="C39" s="62" t="s">
        <v>326</v>
      </c>
      <c r="D39" s="61" t="s">
        <v>248</v>
      </c>
      <c r="E39" s="60">
        <v>56</v>
      </c>
      <c r="F39" s="52">
        <v>0</v>
      </c>
      <c r="G39" s="65">
        <f t="shared" si="4"/>
        <v>0</v>
      </c>
    </row>
    <row r="40" spans="1:7" ht="45" x14ac:dyDescent="0.2">
      <c r="A40" s="63">
        <f t="shared" si="5"/>
        <v>27</v>
      </c>
      <c r="B40" s="60"/>
      <c r="C40" s="62" t="s">
        <v>327</v>
      </c>
      <c r="D40" s="61" t="s">
        <v>251</v>
      </c>
      <c r="E40" s="60">
        <v>3</v>
      </c>
      <c r="F40" s="52">
        <v>0</v>
      </c>
      <c r="G40" s="65">
        <f t="shared" si="4"/>
        <v>0</v>
      </c>
    </row>
    <row r="41" spans="1:7" ht="30" x14ac:dyDescent="0.2">
      <c r="A41" s="63">
        <f t="shared" si="5"/>
        <v>28</v>
      </c>
      <c r="B41" s="60"/>
      <c r="C41" s="62" t="s">
        <v>328</v>
      </c>
      <c r="D41" s="61" t="s">
        <v>248</v>
      </c>
      <c r="E41" s="60">
        <v>15</v>
      </c>
      <c r="F41" s="52">
        <v>0</v>
      </c>
      <c r="G41" s="65">
        <f t="shared" si="4"/>
        <v>0</v>
      </c>
    </row>
    <row r="42" spans="1:7" ht="30" x14ac:dyDescent="0.2">
      <c r="A42" s="63">
        <f t="shared" si="5"/>
        <v>29</v>
      </c>
      <c r="B42" s="60"/>
      <c r="C42" s="62" t="s">
        <v>329</v>
      </c>
      <c r="D42" s="61" t="s">
        <v>251</v>
      </c>
      <c r="E42" s="60">
        <v>2</v>
      </c>
      <c r="F42" s="52">
        <v>0</v>
      </c>
      <c r="G42" s="65">
        <f t="shared" si="4"/>
        <v>0</v>
      </c>
    </row>
    <row r="43" spans="1:7" x14ac:dyDescent="0.2">
      <c r="A43" s="57"/>
      <c r="B43" s="58" t="s">
        <v>252</v>
      </c>
      <c r="C43" s="67" t="s">
        <v>330</v>
      </c>
      <c r="D43" s="57"/>
      <c r="E43" s="57"/>
      <c r="F43" s="68"/>
      <c r="G43" s="57"/>
    </row>
    <row r="44" spans="1:7" ht="45" x14ac:dyDescent="0.2">
      <c r="A44" s="60"/>
      <c r="B44" s="61" t="s">
        <v>253</v>
      </c>
      <c r="C44" s="69" t="s">
        <v>421</v>
      </c>
      <c r="D44" s="60"/>
      <c r="E44" s="60" t="s">
        <v>220</v>
      </c>
      <c r="F44" s="65" t="s">
        <v>220</v>
      </c>
      <c r="G44" s="60" t="s">
        <v>220</v>
      </c>
    </row>
    <row r="45" spans="1:7" ht="60" x14ac:dyDescent="0.2">
      <c r="A45" s="63">
        <f>A42+1</f>
        <v>30</v>
      </c>
      <c r="B45" s="60"/>
      <c r="C45" s="62" t="s">
        <v>332</v>
      </c>
      <c r="D45" s="61" t="s">
        <v>246</v>
      </c>
      <c r="E45" s="60">
        <v>150.19999999999999</v>
      </c>
      <c r="F45" s="52">
        <v>0</v>
      </c>
      <c r="G45" s="65">
        <f t="shared" ref="G45:G46" si="6">ROUND(E45*ROUND(F45,2),2)</f>
        <v>0</v>
      </c>
    </row>
    <row r="46" spans="1:7" ht="60" x14ac:dyDescent="0.2">
      <c r="A46" s="63">
        <f>A45+1</f>
        <v>31</v>
      </c>
      <c r="B46" s="60"/>
      <c r="C46" s="62" t="s">
        <v>333</v>
      </c>
      <c r="D46" s="61" t="s">
        <v>246</v>
      </c>
      <c r="E46" s="64">
        <v>535.27</v>
      </c>
      <c r="F46" s="52">
        <v>0</v>
      </c>
      <c r="G46" s="65">
        <f t="shared" si="6"/>
        <v>0</v>
      </c>
    </row>
    <row r="47" spans="1:7" ht="30" x14ac:dyDescent="0.2">
      <c r="A47" s="60"/>
      <c r="B47" s="61" t="s">
        <v>254</v>
      </c>
      <c r="C47" s="62" t="s">
        <v>334</v>
      </c>
      <c r="D47" s="60"/>
      <c r="E47" s="60" t="s">
        <v>220</v>
      </c>
      <c r="F47" s="65" t="s">
        <v>220</v>
      </c>
      <c r="G47" s="60" t="s">
        <v>220</v>
      </c>
    </row>
    <row r="48" spans="1:7" ht="45" x14ac:dyDescent="0.2">
      <c r="A48" s="63">
        <f>A46+1</f>
        <v>32</v>
      </c>
      <c r="B48" s="60"/>
      <c r="C48" s="62" t="s">
        <v>335</v>
      </c>
      <c r="D48" s="61" t="s">
        <v>246</v>
      </c>
      <c r="E48" s="64">
        <v>965.74</v>
      </c>
      <c r="F48" s="52">
        <v>0</v>
      </c>
      <c r="G48" s="65">
        <f t="shared" ref="G48:G49" si="7">ROUND(E48*ROUND(F48,2),2)</f>
        <v>0</v>
      </c>
    </row>
    <row r="49" spans="1:7" ht="30" x14ac:dyDescent="0.2">
      <c r="A49" s="63">
        <f>A48+1</f>
        <v>33</v>
      </c>
      <c r="B49" s="60"/>
      <c r="C49" s="62" t="s">
        <v>336</v>
      </c>
      <c r="D49" s="61" t="s">
        <v>246</v>
      </c>
      <c r="E49" s="64">
        <v>535.27</v>
      </c>
      <c r="F49" s="52">
        <v>0</v>
      </c>
      <c r="G49" s="65">
        <f t="shared" si="7"/>
        <v>0</v>
      </c>
    </row>
    <row r="50" spans="1:7" ht="30" x14ac:dyDescent="0.2">
      <c r="A50" s="57"/>
      <c r="B50" s="58" t="s">
        <v>255</v>
      </c>
      <c r="C50" s="67" t="s">
        <v>337</v>
      </c>
      <c r="D50" s="57"/>
      <c r="E50" s="57"/>
      <c r="F50" s="68"/>
      <c r="G50" s="57"/>
    </row>
    <row r="51" spans="1:7" x14ac:dyDescent="0.2">
      <c r="A51" s="60"/>
      <c r="B51" s="61" t="s">
        <v>256</v>
      </c>
      <c r="C51" s="62" t="s">
        <v>338</v>
      </c>
      <c r="D51" s="60"/>
      <c r="E51" s="60" t="s">
        <v>220</v>
      </c>
      <c r="F51" s="65" t="s">
        <v>220</v>
      </c>
      <c r="G51" s="60" t="s">
        <v>220</v>
      </c>
    </row>
    <row r="52" spans="1:7" ht="90" x14ac:dyDescent="0.2">
      <c r="A52" s="63">
        <f>A49+1</f>
        <v>34</v>
      </c>
      <c r="B52" s="60"/>
      <c r="C52" s="62" t="s">
        <v>339</v>
      </c>
      <c r="D52" s="61" t="s">
        <v>248</v>
      </c>
      <c r="E52" s="65">
        <v>12.5</v>
      </c>
      <c r="F52" s="52">
        <v>0</v>
      </c>
      <c r="G52" s="65">
        <f t="shared" ref="G52:G54" si="8">ROUND(E52*ROUND(F52,2),2)</f>
        <v>0</v>
      </c>
    </row>
    <row r="53" spans="1:7" ht="60" x14ac:dyDescent="0.2">
      <c r="A53" s="63">
        <f>A52+1</f>
        <v>35</v>
      </c>
      <c r="B53" s="60"/>
      <c r="C53" s="62" t="s">
        <v>340</v>
      </c>
      <c r="D53" s="61" t="s">
        <v>244</v>
      </c>
      <c r="E53" s="65">
        <v>15</v>
      </c>
      <c r="F53" s="52">
        <v>0</v>
      </c>
      <c r="G53" s="65">
        <f t="shared" si="8"/>
        <v>0</v>
      </c>
    </row>
    <row r="54" spans="1:7" ht="45" x14ac:dyDescent="0.2">
      <c r="A54" s="63">
        <f>A53+1</f>
        <v>36</v>
      </c>
      <c r="B54" s="60"/>
      <c r="C54" s="62" t="s">
        <v>341</v>
      </c>
      <c r="D54" s="61" t="s">
        <v>226</v>
      </c>
      <c r="E54" s="65">
        <v>2</v>
      </c>
      <c r="F54" s="52">
        <v>0</v>
      </c>
      <c r="G54" s="65">
        <f t="shared" si="8"/>
        <v>0</v>
      </c>
    </row>
    <row r="55" spans="1:7" x14ac:dyDescent="0.2">
      <c r="A55" s="57"/>
      <c r="B55" s="58" t="s">
        <v>257</v>
      </c>
      <c r="C55" s="70" t="s">
        <v>258</v>
      </c>
      <c r="D55" s="57"/>
      <c r="E55" s="57"/>
      <c r="F55" s="68"/>
      <c r="G55" s="57"/>
    </row>
    <row r="56" spans="1:7" ht="30" x14ac:dyDescent="0.2">
      <c r="A56" s="60"/>
      <c r="B56" s="61" t="s">
        <v>259</v>
      </c>
      <c r="C56" s="62" t="s">
        <v>342</v>
      </c>
      <c r="D56" s="60"/>
      <c r="E56" s="60" t="s">
        <v>220</v>
      </c>
      <c r="F56" s="65" t="s">
        <v>220</v>
      </c>
      <c r="G56" s="60" t="s">
        <v>220</v>
      </c>
    </row>
    <row r="57" spans="1:7" ht="45" x14ac:dyDescent="0.2">
      <c r="A57" s="63">
        <f>A54+1</f>
        <v>37</v>
      </c>
      <c r="B57" s="60"/>
      <c r="C57" s="62" t="s">
        <v>343</v>
      </c>
      <c r="D57" s="61" t="s">
        <v>244</v>
      </c>
      <c r="E57" s="71">
        <v>640</v>
      </c>
      <c r="F57" s="52">
        <v>0</v>
      </c>
      <c r="G57" s="65">
        <f>ROUND(E57*ROUND(F57,2),2)</f>
        <v>0</v>
      </c>
    </row>
    <row r="58" spans="1:7" ht="30" x14ac:dyDescent="0.2">
      <c r="A58" s="60"/>
      <c r="B58" s="61" t="s">
        <v>260</v>
      </c>
      <c r="C58" s="62" t="s">
        <v>344</v>
      </c>
      <c r="D58" s="60"/>
      <c r="E58" s="60" t="s">
        <v>220</v>
      </c>
      <c r="F58" s="65" t="s">
        <v>220</v>
      </c>
      <c r="G58" s="60" t="s">
        <v>220</v>
      </c>
    </row>
    <row r="59" spans="1:7" ht="45" x14ac:dyDescent="0.2">
      <c r="A59" s="63">
        <f>A57+1</f>
        <v>38</v>
      </c>
      <c r="B59" s="60"/>
      <c r="C59" s="62" t="s">
        <v>345</v>
      </c>
      <c r="D59" s="61" t="s">
        <v>244</v>
      </c>
      <c r="E59" s="72">
        <v>1176</v>
      </c>
      <c r="F59" s="52">
        <v>0</v>
      </c>
      <c r="G59" s="65">
        <f>ROUND(E59*ROUND(F59,2),2)</f>
        <v>0</v>
      </c>
    </row>
    <row r="60" spans="1:7" ht="30" x14ac:dyDescent="0.2">
      <c r="A60" s="60"/>
      <c r="B60" s="61" t="s">
        <v>261</v>
      </c>
      <c r="C60" s="62" t="s">
        <v>346</v>
      </c>
      <c r="D60" s="60"/>
      <c r="E60" s="60" t="s">
        <v>220</v>
      </c>
      <c r="F60" s="65" t="s">
        <v>220</v>
      </c>
      <c r="G60" s="60" t="s">
        <v>220</v>
      </c>
    </row>
    <row r="61" spans="1:7" ht="30" x14ac:dyDescent="0.2">
      <c r="A61" s="63">
        <f>A59+1</f>
        <v>39</v>
      </c>
      <c r="B61" s="60"/>
      <c r="C61" s="62" t="s">
        <v>347</v>
      </c>
      <c r="D61" s="61" t="s">
        <v>244</v>
      </c>
      <c r="E61" s="73">
        <v>1509.6</v>
      </c>
      <c r="F61" s="52">
        <v>0</v>
      </c>
      <c r="G61" s="65">
        <f>ROUND(E61*ROUND(F61,2),2)</f>
        <v>0</v>
      </c>
    </row>
    <row r="62" spans="1:7" ht="30" x14ac:dyDescent="0.2">
      <c r="A62" s="60"/>
      <c r="B62" s="61" t="s">
        <v>262</v>
      </c>
      <c r="C62" s="62" t="s">
        <v>348</v>
      </c>
      <c r="D62" s="60"/>
      <c r="E62" s="60" t="s">
        <v>220</v>
      </c>
      <c r="F62" s="65" t="s">
        <v>220</v>
      </c>
      <c r="G62" s="60" t="s">
        <v>220</v>
      </c>
    </row>
    <row r="63" spans="1:7" ht="30" x14ac:dyDescent="0.2">
      <c r="A63" s="63">
        <f>A61+1</f>
        <v>40</v>
      </c>
      <c r="B63" s="60"/>
      <c r="C63" s="62" t="s">
        <v>349</v>
      </c>
      <c r="D63" s="61" t="s">
        <v>244</v>
      </c>
      <c r="E63" s="73">
        <v>13078</v>
      </c>
      <c r="F63" s="52">
        <v>0</v>
      </c>
      <c r="G63" s="65">
        <f>ROUND(E63*ROUND(F63,2),2)</f>
        <v>0</v>
      </c>
    </row>
    <row r="64" spans="1:7" ht="30" x14ac:dyDescent="0.2">
      <c r="A64" s="60"/>
      <c r="B64" s="61" t="s">
        <v>263</v>
      </c>
      <c r="C64" s="62" t="s">
        <v>350</v>
      </c>
      <c r="D64" s="60"/>
      <c r="E64" s="60" t="s">
        <v>220</v>
      </c>
      <c r="F64" s="65" t="s">
        <v>220</v>
      </c>
      <c r="G64" s="60" t="s">
        <v>220</v>
      </c>
    </row>
    <row r="65" spans="1:7" ht="45" x14ac:dyDescent="0.2">
      <c r="A65" s="63">
        <f>A63+1</f>
        <v>41</v>
      </c>
      <c r="B65" s="60"/>
      <c r="C65" s="62" t="s">
        <v>351</v>
      </c>
      <c r="D65" s="61" t="s">
        <v>244</v>
      </c>
      <c r="E65" s="73">
        <v>1194.5</v>
      </c>
      <c r="F65" s="52">
        <v>0</v>
      </c>
      <c r="G65" s="65">
        <f t="shared" ref="G65:G66" si="9">ROUND(E65*ROUND(F65,2),2)</f>
        <v>0</v>
      </c>
    </row>
    <row r="66" spans="1:7" ht="45" x14ac:dyDescent="0.2">
      <c r="A66" s="63">
        <f>A65+1</f>
        <v>42</v>
      </c>
      <c r="B66" s="60"/>
      <c r="C66" s="62" t="s">
        <v>352</v>
      </c>
      <c r="D66" s="61" t="s">
        <v>244</v>
      </c>
      <c r="E66" s="65">
        <v>1189</v>
      </c>
      <c r="F66" s="52">
        <v>0</v>
      </c>
      <c r="G66" s="65">
        <f t="shared" si="9"/>
        <v>0</v>
      </c>
    </row>
    <row r="67" spans="1:7" x14ac:dyDescent="0.2">
      <c r="A67" s="60"/>
      <c r="B67" s="61" t="s">
        <v>264</v>
      </c>
      <c r="C67" s="62" t="s">
        <v>353</v>
      </c>
      <c r="D67" s="60"/>
      <c r="E67" s="60" t="s">
        <v>220</v>
      </c>
      <c r="F67" s="65" t="s">
        <v>220</v>
      </c>
      <c r="G67" s="60" t="s">
        <v>220</v>
      </c>
    </row>
    <row r="68" spans="1:7" ht="45" x14ac:dyDescent="0.2">
      <c r="A68" s="63">
        <f>A66+1</f>
        <v>43</v>
      </c>
      <c r="B68" s="60"/>
      <c r="C68" s="66" t="s">
        <v>434</v>
      </c>
      <c r="D68" s="61" t="s">
        <v>244</v>
      </c>
      <c r="E68" s="73">
        <v>1078.5</v>
      </c>
      <c r="F68" s="52">
        <v>0</v>
      </c>
      <c r="G68" s="65">
        <f>ROUND(E68*ROUND(F68,2),2)</f>
        <v>0</v>
      </c>
    </row>
    <row r="69" spans="1:7" x14ac:dyDescent="0.2">
      <c r="A69" s="57"/>
      <c r="B69" s="58" t="s">
        <v>265</v>
      </c>
      <c r="C69" s="70" t="s">
        <v>266</v>
      </c>
      <c r="D69" s="57"/>
      <c r="E69" s="57"/>
      <c r="F69" s="68"/>
      <c r="G69" s="57"/>
    </row>
    <row r="70" spans="1:7" x14ac:dyDescent="0.2">
      <c r="A70" s="60"/>
      <c r="B70" s="61" t="s">
        <v>267</v>
      </c>
      <c r="C70" s="62" t="s">
        <v>354</v>
      </c>
      <c r="D70" s="60"/>
      <c r="E70" s="60" t="s">
        <v>220</v>
      </c>
      <c r="F70" s="65" t="s">
        <v>220</v>
      </c>
      <c r="G70" s="60" t="s">
        <v>220</v>
      </c>
    </row>
    <row r="71" spans="1:7" ht="45" x14ac:dyDescent="0.2">
      <c r="A71" s="63">
        <f>A68+1</f>
        <v>44</v>
      </c>
      <c r="B71" s="60"/>
      <c r="C71" s="66" t="s">
        <v>430</v>
      </c>
      <c r="D71" s="61" t="s">
        <v>244</v>
      </c>
      <c r="E71" s="64">
        <v>4169.1099999999997</v>
      </c>
      <c r="F71" s="52">
        <v>0</v>
      </c>
      <c r="G71" s="65">
        <f t="shared" ref="G71:G73" si="10">ROUND(E71*ROUND(F71,2),2)</f>
        <v>0</v>
      </c>
    </row>
    <row r="72" spans="1:7" ht="45" x14ac:dyDescent="0.2">
      <c r="A72" s="63">
        <f>A71+1</f>
        <v>45</v>
      </c>
      <c r="B72" s="60"/>
      <c r="C72" s="62" t="s">
        <v>355</v>
      </c>
      <c r="D72" s="61" t="s">
        <v>269</v>
      </c>
      <c r="E72" s="60">
        <v>652.80999999999995</v>
      </c>
      <c r="F72" s="52">
        <v>0</v>
      </c>
      <c r="G72" s="65">
        <f t="shared" si="10"/>
        <v>0</v>
      </c>
    </row>
    <row r="73" spans="1:7" ht="30" x14ac:dyDescent="0.2">
      <c r="A73" s="63">
        <f>A72+1</f>
        <v>46</v>
      </c>
      <c r="B73" s="60"/>
      <c r="C73" s="62" t="s">
        <v>356</v>
      </c>
      <c r="D73" s="61" t="s">
        <v>244</v>
      </c>
      <c r="E73" s="71">
        <v>862</v>
      </c>
      <c r="F73" s="52">
        <v>0</v>
      </c>
      <c r="G73" s="65">
        <f t="shared" si="10"/>
        <v>0</v>
      </c>
    </row>
    <row r="74" spans="1:7" ht="30" x14ac:dyDescent="0.2">
      <c r="A74" s="60"/>
      <c r="B74" s="61" t="s">
        <v>270</v>
      </c>
      <c r="C74" s="62" t="s">
        <v>357</v>
      </c>
      <c r="D74" s="60"/>
      <c r="E74" s="60" t="s">
        <v>220</v>
      </c>
      <c r="F74" s="65" t="s">
        <v>220</v>
      </c>
      <c r="G74" s="60" t="s">
        <v>220</v>
      </c>
    </row>
    <row r="75" spans="1:7" ht="30" x14ac:dyDescent="0.2">
      <c r="A75" s="63">
        <f>A73+1</f>
        <v>47</v>
      </c>
      <c r="B75" s="60"/>
      <c r="C75" s="66" t="s">
        <v>433</v>
      </c>
      <c r="D75" s="61" t="s">
        <v>244</v>
      </c>
      <c r="E75" s="71">
        <v>4145.8</v>
      </c>
      <c r="F75" s="52">
        <v>0</v>
      </c>
      <c r="G75" s="65">
        <f>ROUND(E75*ROUND(F75,2),2)</f>
        <v>0</v>
      </c>
    </row>
    <row r="76" spans="1:7" x14ac:dyDescent="0.2">
      <c r="A76" s="57"/>
      <c r="B76" s="58" t="s">
        <v>271</v>
      </c>
      <c r="C76" s="67" t="s">
        <v>358</v>
      </c>
      <c r="D76" s="57"/>
      <c r="E76" s="57"/>
      <c r="F76" s="68"/>
      <c r="G76" s="57"/>
    </row>
    <row r="77" spans="1:7" ht="30" x14ac:dyDescent="0.2">
      <c r="A77" s="60"/>
      <c r="B77" s="61" t="s">
        <v>272</v>
      </c>
      <c r="C77" s="62" t="s">
        <v>359</v>
      </c>
      <c r="D77" s="60"/>
      <c r="E77" s="60" t="s">
        <v>220</v>
      </c>
      <c r="F77" s="65" t="s">
        <v>220</v>
      </c>
      <c r="G77" s="60" t="s">
        <v>220</v>
      </c>
    </row>
    <row r="78" spans="1:7" ht="45" x14ac:dyDescent="0.2">
      <c r="A78" s="63">
        <f>A75+1</f>
        <v>48</v>
      </c>
      <c r="B78" s="60"/>
      <c r="C78" s="62" t="s">
        <v>360</v>
      </c>
      <c r="D78" s="61" t="s">
        <v>244</v>
      </c>
      <c r="E78" s="65">
        <v>3630</v>
      </c>
      <c r="F78" s="52">
        <v>0</v>
      </c>
      <c r="G78" s="65">
        <f t="shared" ref="G78:G80" si="11">ROUND(E78*ROUND(F78,2),2)</f>
        <v>0</v>
      </c>
    </row>
    <row r="79" spans="1:7" ht="75" x14ac:dyDescent="0.2">
      <c r="A79" s="63">
        <f>A78+1</f>
        <v>49</v>
      </c>
      <c r="B79" s="60"/>
      <c r="C79" s="62" t="s">
        <v>361</v>
      </c>
      <c r="D79" s="61" t="s">
        <v>244</v>
      </c>
      <c r="E79" s="65">
        <v>63.55</v>
      </c>
      <c r="F79" s="52">
        <v>0</v>
      </c>
      <c r="G79" s="65">
        <f t="shared" si="11"/>
        <v>0</v>
      </c>
    </row>
    <row r="80" spans="1:7" ht="90" x14ac:dyDescent="0.2">
      <c r="A80" s="63">
        <f>A79+1</f>
        <v>50</v>
      </c>
      <c r="B80" s="60"/>
      <c r="C80" s="62" t="s">
        <v>362</v>
      </c>
      <c r="D80" s="61" t="s">
        <v>244</v>
      </c>
      <c r="E80" s="65">
        <v>75</v>
      </c>
      <c r="F80" s="52">
        <v>0</v>
      </c>
      <c r="G80" s="65">
        <f t="shared" si="11"/>
        <v>0</v>
      </c>
    </row>
    <row r="81" spans="1:7" x14ac:dyDescent="0.2">
      <c r="A81" s="60"/>
      <c r="B81" s="61" t="s">
        <v>273</v>
      </c>
      <c r="C81" s="62" t="s">
        <v>363</v>
      </c>
      <c r="D81" s="60"/>
      <c r="E81" s="60" t="s">
        <v>220</v>
      </c>
      <c r="F81" s="65" t="s">
        <v>220</v>
      </c>
      <c r="G81" s="60" t="s">
        <v>220</v>
      </c>
    </row>
    <row r="82" spans="1:7" ht="105" x14ac:dyDescent="0.2">
      <c r="A82" s="63">
        <f>A80+1</f>
        <v>51</v>
      </c>
      <c r="B82" s="60"/>
      <c r="C82" s="62" t="s">
        <v>364</v>
      </c>
      <c r="D82" s="61" t="s">
        <v>248</v>
      </c>
      <c r="E82" s="60">
        <v>300.5</v>
      </c>
      <c r="F82" s="52">
        <v>0</v>
      </c>
      <c r="G82" s="65">
        <f t="shared" ref="G82:G87" si="12">ROUND(E82*ROUND(F82,2),2)</f>
        <v>0</v>
      </c>
    </row>
    <row r="83" spans="1:7" ht="105" x14ac:dyDescent="0.2">
      <c r="A83" s="63">
        <f>A82+1</f>
        <v>52</v>
      </c>
      <c r="B83" s="60"/>
      <c r="C83" s="62" t="s">
        <v>365</v>
      </c>
      <c r="D83" s="61" t="s">
        <v>248</v>
      </c>
      <c r="E83" s="65">
        <v>38.5</v>
      </c>
      <c r="F83" s="52">
        <v>0</v>
      </c>
      <c r="G83" s="65">
        <f t="shared" si="12"/>
        <v>0</v>
      </c>
    </row>
    <row r="84" spans="1:7" ht="60" x14ac:dyDescent="0.2">
      <c r="A84" s="63">
        <f t="shared" ref="A84:A87" si="13">A83+1</f>
        <v>53</v>
      </c>
      <c r="B84" s="60"/>
      <c r="C84" s="62" t="s">
        <v>340</v>
      </c>
      <c r="D84" s="61" t="s">
        <v>244</v>
      </c>
      <c r="E84" s="65">
        <v>161.47999999999999</v>
      </c>
      <c r="F84" s="52">
        <v>0</v>
      </c>
      <c r="G84" s="65">
        <f t="shared" si="12"/>
        <v>0</v>
      </c>
    </row>
    <row r="85" spans="1:7" ht="75" x14ac:dyDescent="0.2">
      <c r="A85" s="63">
        <f t="shared" si="13"/>
        <v>54</v>
      </c>
      <c r="B85" s="60"/>
      <c r="C85" s="62" t="s">
        <v>366</v>
      </c>
      <c r="D85" s="61" t="s">
        <v>226</v>
      </c>
      <c r="E85" s="65">
        <v>1</v>
      </c>
      <c r="F85" s="52">
        <v>0</v>
      </c>
      <c r="G85" s="65">
        <f t="shared" si="12"/>
        <v>0</v>
      </c>
    </row>
    <row r="86" spans="1:7" ht="45" x14ac:dyDescent="0.2">
      <c r="A86" s="63">
        <f t="shared" si="13"/>
        <v>55</v>
      </c>
      <c r="B86" s="60"/>
      <c r="C86" s="62" t="s">
        <v>367</v>
      </c>
      <c r="D86" s="61" t="s">
        <v>226</v>
      </c>
      <c r="E86" s="65">
        <v>10</v>
      </c>
      <c r="F86" s="52">
        <v>0</v>
      </c>
      <c r="G86" s="65">
        <f t="shared" si="12"/>
        <v>0</v>
      </c>
    </row>
    <row r="87" spans="1:7" ht="45" x14ac:dyDescent="0.2">
      <c r="A87" s="63">
        <f t="shared" si="13"/>
        <v>56</v>
      </c>
      <c r="B87" s="60"/>
      <c r="C87" s="62" t="s">
        <v>368</v>
      </c>
      <c r="D87" s="61" t="s">
        <v>248</v>
      </c>
      <c r="E87" s="65">
        <v>36</v>
      </c>
      <c r="F87" s="52">
        <v>0</v>
      </c>
      <c r="G87" s="65">
        <f t="shared" si="12"/>
        <v>0</v>
      </c>
    </row>
    <row r="88" spans="1:7" x14ac:dyDescent="0.2">
      <c r="A88" s="60"/>
      <c r="B88" s="61" t="s">
        <v>274</v>
      </c>
      <c r="C88" s="62" t="s">
        <v>369</v>
      </c>
      <c r="D88" s="60"/>
      <c r="E88" s="60" t="s">
        <v>220</v>
      </c>
      <c r="F88" s="65" t="s">
        <v>220</v>
      </c>
      <c r="G88" s="60" t="s">
        <v>220</v>
      </c>
    </row>
    <row r="89" spans="1:7" ht="30" x14ac:dyDescent="0.2">
      <c r="A89" s="63">
        <f>A87+1</f>
        <v>57</v>
      </c>
      <c r="B89" s="60"/>
      <c r="C89" s="62" t="s">
        <v>370</v>
      </c>
      <c r="D89" s="61" t="s">
        <v>244</v>
      </c>
      <c r="E89" s="73">
        <v>721</v>
      </c>
      <c r="F89" s="52">
        <v>0</v>
      </c>
      <c r="G89" s="65">
        <f>ROUND(E89*ROUND(F89,2),2)</f>
        <v>0</v>
      </c>
    </row>
    <row r="90" spans="1:7" ht="30" x14ac:dyDescent="0.2">
      <c r="A90" s="57"/>
      <c r="B90" s="58" t="s">
        <v>275</v>
      </c>
      <c r="C90" s="67" t="s">
        <v>371</v>
      </c>
      <c r="D90" s="57"/>
      <c r="E90" s="57"/>
      <c r="F90" s="68"/>
      <c r="G90" s="57"/>
    </row>
    <row r="91" spans="1:7" x14ac:dyDescent="0.2">
      <c r="A91" s="60"/>
      <c r="B91" s="61" t="s">
        <v>276</v>
      </c>
      <c r="C91" s="62" t="s">
        <v>372</v>
      </c>
      <c r="D91" s="60"/>
      <c r="E91" s="60" t="s">
        <v>220</v>
      </c>
      <c r="F91" s="65" t="s">
        <v>220</v>
      </c>
      <c r="G91" s="60" t="s">
        <v>220</v>
      </c>
    </row>
    <row r="92" spans="1:7" ht="45" x14ac:dyDescent="0.2">
      <c r="A92" s="63">
        <f>A89+1</f>
        <v>58</v>
      </c>
      <c r="B92" s="60"/>
      <c r="C92" s="62" t="s">
        <v>373</v>
      </c>
      <c r="D92" s="61" t="s">
        <v>244</v>
      </c>
      <c r="E92" s="71">
        <v>168.2</v>
      </c>
      <c r="F92" s="52">
        <v>0</v>
      </c>
      <c r="G92" s="65">
        <f>ROUND(E92*ROUND(F92,2),2)</f>
        <v>0</v>
      </c>
    </row>
    <row r="93" spans="1:7" x14ac:dyDescent="0.2">
      <c r="A93" s="60"/>
      <c r="B93" s="61" t="s">
        <v>277</v>
      </c>
      <c r="C93" s="62" t="s">
        <v>374</v>
      </c>
      <c r="D93" s="60"/>
      <c r="E93" s="64" t="s">
        <v>220</v>
      </c>
      <c r="F93" s="65" t="s">
        <v>220</v>
      </c>
      <c r="G93" s="60" t="s">
        <v>220</v>
      </c>
    </row>
    <row r="94" spans="1:7" ht="30" x14ac:dyDescent="0.2">
      <c r="A94" s="63">
        <f>A92+1</f>
        <v>59</v>
      </c>
      <c r="B94" s="60"/>
      <c r="C94" s="62" t="s">
        <v>375</v>
      </c>
      <c r="D94" s="61" t="s">
        <v>226</v>
      </c>
      <c r="E94" s="73">
        <v>3</v>
      </c>
      <c r="F94" s="52">
        <v>0</v>
      </c>
      <c r="G94" s="65">
        <f t="shared" ref="G94:G103" si="14">ROUND(E94*ROUND(F94,2),2)</f>
        <v>0</v>
      </c>
    </row>
    <row r="95" spans="1:7" ht="30" x14ac:dyDescent="0.2">
      <c r="A95" s="63">
        <f>A94+1</f>
        <v>60</v>
      </c>
      <c r="B95" s="60"/>
      <c r="C95" s="62" t="s">
        <v>376</v>
      </c>
      <c r="D95" s="61" t="s">
        <v>226</v>
      </c>
      <c r="E95" s="73">
        <v>1</v>
      </c>
      <c r="F95" s="52">
        <v>0</v>
      </c>
      <c r="G95" s="65">
        <f t="shared" si="14"/>
        <v>0</v>
      </c>
    </row>
    <row r="96" spans="1:7" ht="30" x14ac:dyDescent="0.2">
      <c r="A96" s="63">
        <f>A95+1</f>
        <v>61</v>
      </c>
      <c r="B96" s="60"/>
      <c r="C96" s="62" t="s">
        <v>377</v>
      </c>
      <c r="D96" s="61" t="s">
        <v>226</v>
      </c>
      <c r="E96" s="73">
        <v>8</v>
      </c>
      <c r="F96" s="52">
        <v>0</v>
      </c>
      <c r="G96" s="65">
        <f t="shared" si="14"/>
        <v>0</v>
      </c>
    </row>
    <row r="97" spans="1:7" ht="30" x14ac:dyDescent="0.2">
      <c r="A97" s="63">
        <f t="shared" ref="A97:A102" si="15">A96+1</f>
        <v>62</v>
      </c>
      <c r="B97" s="60"/>
      <c r="C97" s="62" t="s">
        <v>378</v>
      </c>
      <c r="D97" s="61" t="s">
        <v>226</v>
      </c>
      <c r="E97" s="73">
        <v>1</v>
      </c>
      <c r="F97" s="52">
        <v>0</v>
      </c>
      <c r="G97" s="65">
        <f t="shared" si="14"/>
        <v>0</v>
      </c>
    </row>
    <row r="98" spans="1:7" ht="30" x14ac:dyDescent="0.2">
      <c r="A98" s="63">
        <f t="shared" si="15"/>
        <v>63</v>
      </c>
      <c r="B98" s="60"/>
      <c r="C98" s="62" t="s">
        <v>379</v>
      </c>
      <c r="D98" s="61" t="s">
        <v>226</v>
      </c>
      <c r="E98" s="65">
        <v>1</v>
      </c>
      <c r="F98" s="52">
        <v>0</v>
      </c>
      <c r="G98" s="65">
        <f t="shared" si="14"/>
        <v>0</v>
      </c>
    </row>
    <row r="99" spans="1:7" ht="30" x14ac:dyDescent="0.2">
      <c r="A99" s="63">
        <f t="shared" si="15"/>
        <v>64</v>
      </c>
      <c r="B99" s="60"/>
      <c r="C99" s="62" t="s">
        <v>380</v>
      </c>
      <c r="D99" s="61" t="s">
        <v>226</v>
      </c>
      <c r="E99" s="73">
        <v>3</v>
      </c>
      <c r="F99" s="52">
        <v>0</v>
      </c>
      <c r="G99" s="65">
        <f t="shared" si="14"/>
        <v>0</v>
      </c>
    </row>
    <row r="100" spans="1:7" ht="30" x14ac:dyDescent="0.2">
      <c r="A100" s="63">
        <f t="shared" si="15"/>
        <v>65</v>
      </c>
      <c r="B100" s="60"/>
      <c r="C100" s="62" t="s">
        <v>381</v>
      </c>
      <c r="D100" s="61" t="s">
        <v>226</v>
      </c>
      <c r="E100" s="73">
        <v>11</v>
      </c>
      <c r="F100" s="52">
        <v>0</v>
      </c>
      <c r="G100" s="65">
        <f t="shared" si="14"/>
        <v>0</v>
      </c>
    </row>
    <row r="101" spans="1:7" ht="30" x14ac:dyDescent="0.2">
      <c r="A101" s="63">
        <f t="shared" si="15"/>
        <v>66</v>
      </c>
      <c r="B101" s="60"/>
      <c r="C101" s="62" t="s">
        <v>382</v>
      </c>
      <c r="D101" s="61" t="s">
        <v>226</v>
      </c>
      <c r="E101" s="73">
        <v>1</v>
      </c>
      <c r="F101" s="52">
        <v>0</v>
      </c>
      <c r="G101" s="65">
        <f t="shared" si="14"/>
        <v>0</v>
      </c>
    </row>
    <row r="102" spans="1:7" ht="30" x14ac:dyDescent="0.2">
      <c r="A102" s="63">
        <f t="shared" si="15"/>
        <v>67</v>
      </c>
      <c r="B102" s="60"/>
      <c r="C102" s="66" t="s">
        <v>278</v>
      </c>
      <c r="D102" s="61" t="s">
        <v>251</v>
      </c>
      <c r="E102" s="73">
        <v>1</v>
      </c>
      <c r="F102" s="52">
        <v>0</v>
      </c>
      <c r="G102" s="65">
        <f t="shared" si="14"/>
        <v>0</v>
      </c>
    </row>
    <row r="103" spans="1:7" x14ac:dyDescent="0.2">
      <c r="A103" s="63"/>
      <c r="B103" s="60"/>
      <c r="C103" s="74" t="s">
        <v>225</v>
      </c>
      <c r="D103" s="75" t="s">
        <v>226</v>
      </c>
      <c r="E103" s="73">
        <v>1</v>
      </c>
      <c r="F103" s="92">
        <v>0</v>
      </c>
      <c r="G103" s="65">
        <f t="shared" si="14"/>
        <v>0</v>
      </c>
    </row>
    <row r="104" spans="1:7" x14ac:dyDescent="0.2">
      <c r="A104" s="60"/>
      <c r="B104" s="61" t="s">
        <v>279</v>
      </c>
      <c r="C104" s="62" t="s">
        <v>383</v>
      </c>
      <c r="D104" s="60"/>
      <c r="E104" s="64" t="s">
        <v>220</v>
      </c>
      <c r="F104" s="65" t="s">
        <v>220</v>
      </c>
      <c r="G104" s="60" t="s">
        <v>220</v>
      </c>
    </row>
    <row r="105" spans="1:7" ht="30" x14ac:dyDescent="0.2">
      <c r="A105" s="63">
        <f>A102+1</f>
        <v>68</v>
      </c>
      <c r="B105" s="60"/>
      <c r="C105" s="62" t="s">
        <v>384</v>
      </c>
      <c r="D105" s="61" t="s">
        <v>248</v>
      </c>
      <c r="E105" s="64">
        <v>65</v>
      </c>
      <c r="F105" s="52">
        <v>0</v>
      </c>
      <c r="G105" s="65">
        <f>ROUND(E105*ROUND(F105,2),2)</f>
        <v>0</v>
      </c>
    </row>
    <row r="106" spans="1:7" ht="30" x14ac:dyDescent="0.2">
      <c r="A106" s="60"/>
      <c r="B106" s="61" t="s">
        <v>280</v>
      </c>
      <c r="C106" s="62" t="s">
        <v>385</v>
      </c>
      <c r="D106" s="60"/>
      <c r="E106" s="64" t="s">
        <v>220</v>
      </c>
      <c r="F106" s="65" t="s">
        <v>220</v>
      </c>
      <c r="G106" s="60" t="s">
        <v>220</v>
      </c>
    </row>
    <row r="107" spans="1:7" x14ac:dyDescent="0.2">
      <c r="A107" s="63">
        <f>A105+1</f>
        <v>69</v>
      </c>
      <c r="B107" s="60"/>
      <c r="C107" s="62" t="s">
        <v>386</v>
      </c>
      <c r="D107" s="61" t="s">
        <v>248</v>
      </c>
      <c r="E107" s="60">
        <v>65</v>
      </c>
      <c r="F107" s="52">
        <v>0</v>
      </c>
      <c r="G107" s="65">
        <f>ROUND(E107*ROUND(F107,2),2)</f>
        <v>0</v>
      </c>
    </row>
    <row r="108" spans="1:7" x14ac:dyDescent="0.2">
      <c r="A108" s="57"/>
      <c r="B108" s="58" t="s">
        <v>281</v>
      </c>
      <c r="C108" s="67" t="s">
        <v>387</v>
      </c>
      <c r="D108" s="57"/>
      <c r="E108" s="57"/>
      <c r="F108" s="68"/>
      <c r="G108" s="57"/>
    </row>
    <row r="109" spans="1:7" x14ac:dyDescent="0.2">
      <c r="A109" s="60"/>
      <c r="B109" s="61" t="s">
        <v>422</v>
      </c>
      <c r="C109" s="62" t="s">
        <v>388</v>
      </c>
      <c r="D109" s="60"/>
      <c r="E109" s="60" t="s">
        <v>220</v>
      </c>
      <c r="F109" s="65" t="s">
        <v>220</v>
      </c>
      <c r="G109" s="60" t="s">
        <v>220</v>
      </c>
    </row>
    <row r="110" spans="1:7" ht="90" x14ac:dyDescent="0.2">
      <c r="A110" s="63">
        <f>A107+1</f>
        <v>70</v>
      </c>
      <c r="B110" s="60"/>
      <c r="C110" s="62" t="s">
        <v>389</v>
      </c>
      <c r="D110" s="61" t="s">
        <v>248</v>
      </c>
      <c r="E110" s="65">
        <v>326</v>
      </c>
      <c r="F110" s="52">
        <v>0</v>
      </c>
      <c r="G110" s="65">
        <f t="shared" ref="G110:G111" si="16">ROUND(E110*ROUND(F110,2),2)</f>
        <v>0</v>
      </c>
    </row>
    <row r="111" spans="1:7" ht="90" x14ac:dyDescent="0.2">
      <c r="A111" s="63">
        <f>A110+1</f>
        <v>71</v>
      </c>
      <c r="B111" s="60"/>
      <c r="C111" s="62" t="s">
        <v>390</v>
      </c>
      <c r="D111" s="61" t="s">
        <v>248</v>
      </c>
      <c r="E111" s="65">
        <v>481</v>
      </c>
      <c r="F111" s="52">
        <v>0</v>
      </c>
      <c r="G111" s="65">
        <f t="shared" si="16"/>
        <v>0</v>
      </c>
    </row>
    <row r="112" spans="1:7" ht="30" x14ac:dyDescent="0.2">
      <c r="A112" s="60"/>
      <c r="B112" s="61" t="s">
        <v>423</v>
      </c>
      <c r="C112" s="62" t="s">
        <v>391</v>
      </c>
      <c r="D112" s="60"/>
      <c r="E112" s="60" t="s">
        <v>220</v>
      </c>
      <c r="F112" s="65" t="s">
        <v>220</v>
      </c>
      <c r="G112" s="60" t="s">
        <v>220</v>
      </c>
    </row>
    <row r="113" spans="1:7" ht="60" x14ac:dyDescent="0.2">
      <c r="A113" s="63">
        <f>A111+1</f>
        <v>72</v>
      </c>
      <c r="B113" s="60"/>
      <c r="C113" s="62" t="s">
        <v>392</v>
      </c>
      <c r="D113" s="61" t="s">
        <v>244</v>
      </c>
      <c r="E113" s="65">
        <v>1176</v>
      </c>
      <c r="F113" s="52">
        <v>0</v>
      </c>
      <c r="G113" s="65">
        <f>ROUND(E113*ROUND(F113,2),2)</f>
        <v>0</v>
      </c>
    </row>
    <row r="114" spans="1:7" x14ac:dyDescent="0.2">
      <c r="A114" s="60"/>
      <c r="B114" s="61" t="s">
        <v>424</v>
      </c>
      <c r="C114" s="62" t="s">
        <v>393</v>
      </c>
      <c r="D114" s="60"/>
      <c r="E114" s="60" t="s">
        <v>220</v>
      </c>
      <c r="F114" s="65" t="s">
        <v>220</v>
      </c>
      <c r="G114" s="60" t="s">
        <v>220</v>
      </c>
    </row>
    <row r="115" spans="1:7" ht="60" x14ac:dyDescent="0.2">
      <c r="A115" s="63">
        <f>A113+1</f>
        <v>73</v>
      </c>
      <c r="B115" s="60"/>
      <c r="C115" s="62" t="s">
        <v>394</v>
      </c>
      <c r="D115" s="61" t="s">
        <v>248</v>
      </c>
      <c r="E115" s="65">
        <v>1010</v>
      </c>
      <c r="F115" s="52">
        <v>0</v>
      </c>
      <c r="G115" s="65">
        <f t="shared" ref="G115:G116" si="17">ROUND(E115*ROUND(F115,2),2)</f>
        <v>0</v>
      </c>
    </row>
    <row r="116" spans="1:7" ht="60" x14ac:dyDescent="0.2">
      <c r="A116" s="63">
        <f>A115+1</f>
        <v>74</v>
      </c>
      <c r="B116" s="60"/>
      <c r="C116" s="62" t="s">
        <v>395</v>
      </c>
      <c r="D116" s="61" t="s">
        <v>248</v>
      </c>
      <c r="E116" s="65">
        <v>146</v>
      </c>
      <c r="F116" s="52">
        <v>0</v>
      </c>
      <c r="G116" s="65">
        <f t="shared" si="17"/>
        <v>0</v>
      </c>
    </row>
    <row r="117" spans="1:7" ht="30" x14ac:dyDescent="0.2">
      <c r="A117" s="60"/>
      <c r="B117" s="61" t="s">
        <v>425</v>
      </c>
      <c r="C117" s="62" t="s">
        <v>396</v>
      </c>
      <c r="D117" s="60"/>
      <c r="E117" s="60" t="s">
        <v>220</v>
      </c>
      <c r="F117" s="65" t="s">
        <v>220</v>
      </c>
      <c r="G117" s="60" t="s">
        <v>220</v>
      </c>
    </row>
    <row r="118" spans="1:7" ht="60" x14ac:dyDescent="0.2">
      <c r="A118" s="63">
        <f>A116+1</f>
        <v>75</v>
      </c>
      <c r="B118" s="60"/>
      <c r="C118" s="62" t="s">
        <v>397</v>
      </c>
      <c r="D118" s="61" t="s">
        <v>248</v>
      </c>
      <c r="E118" s="65">
        <v>597</v>
      </c>
      <c r="F118" s="52">
        <v>0</v>
      </c>
      <c r="G118" s="65">
        <f>ROUND(E118*ROUND(F118,2),2)</f>
        <v>0</v>
      </c>
    </row>
    <row r="119" spans="1:7" x14ac:dyDescent="0.2">
      <c r="A119" s="57"/>
      <c r="B119" s="58" t="s">
        <v>286</v>
      </c>
      <c r="C119" s="67" t="s">
        <v>398</v>
      </c>
      <c r="D119" s="57"/>
      <c r="E119" s="57"/>
      <c r="F119" s="68"/>
      <c r="G119" s="57"/>
    </row>
    <row r="120" spans="1:7" x14ac:dyDescent="0.2">
      <c r="A120" s="60"/>
      <c r="B120" s="61" t="s">
        <v>426</v>
      </c>
      <c r="C120" s="62" t="s">
        <v>399</v>
      </c>
      <c r="D120" s="60"/>
      <c r="E120" s="60" t="s">
        <v>220</v>
      </c>
      <c r="F120" s="65" t="s">
        <v>220</v>
      </c>
      <c r="G120" s="60" t="s">
        <v>220</v>
      </c>
    </row>
    <row r="121" spans="1:7" ht="45" x14ac:dyDescent="0.2">
      <c r="A121" s="63">
        <f>A118+1</f>
        <v>76</v>
      </c>
      <c r="B121" s="60"/>
      <c r="C121" s="62" t="s">
        <v>400</v>
      </c>
      <c r="D121" s="61" t="s">
        <v>244</v>
      </c>
      <c r="E121" s="65">
        <v>2294</v>
      </c>
      <c r="F121" s="52">
        <v>0</v>
      </c>
      <c r="G121" s="65">
        <f>ROUND(E121*ROUND(F121,2),2)</f>
        <v>0</v>
      </c>
    </row>
    <row r="122" spans="1:7" x14ac:dyDescent="0.2">
      <c r="A122" s="57"/>
      <c r="B122" s="58" t="s">
        <v>288</v>
      </c>
      <c r="C122" s="67" t="s">
        <v>401</v>
      </c>
      <c r="D122" s="57"/>
      <c r="E122" s="57"/>
      <c r="F122" s="68"/>
      <c r="G122" s="57"/>
    </row>
    <row r="123" spans="1:7" x14ac:dyDescent="0.2">
      <c r="A123" s="60"/>
      <c r="B123" s="61" t="s">
        <v>427</v>
      </c>
      <c r="C123" s="62" t="s">
        <v>402</v>
      </c>
      <c r="D123" s="60"/>
      <c r="E123" s="60" t="s">
        <v>220</v>
      </c>
      <c r="F123" s="65" t="s">
        <v>220</v>
      </c>
      <c r="G123" s="60" t="s">
        <v>220</v>
      </c>
    </row>
    <row r="124" spans="1:7" ht="135" x14ac:dyDescent="0.2">
      <c r="A124" s="63">
        <f>A121+1</f>
        <v>77</v>
      </c>
      <c r="B124" s="60"/>
      <c r="C124" s="62" t="s">
        <v>403</v>
      </c>
      <c r="D124" s="61" t="s">
        <v>244</v>
      </c>
      <c r="E124" s="65">
        <v>896</v>
      </c>
      <c r="F124" s="52">
        <v>0</v>
      </c>
      <c r="G124" s="65">
        <f>ROUND(E124*ROUND(F124,2),2)</f>
        <v>0</v>
      </c>
    </row>
    <row r="125" spans="1:7" ht="45" x14ac:dyDescent="0.2">
      <c r="A125" s="60"/>
      <c r="B125" s="61" t="s">
        <v>290</v>
      </c>
      <c r="C125" s="62" t="s">
        <v>404</v>
      </c>
      <c r="D125" s="60"/>
      <c r="E125" s="60" t="s">
        <v>220</v>
      </c>
      <c r="F125" s="65" t="s">
        <v>220</v>
      </c>
      <c r="G125" s="60" t="s">
        <v>220</v>
      </c>
    </row>
    <row r="126" spans="1:7" ht="30" x14ac:dyDescent="0.2">
      <c r="A126" s="63">
        <f>A124+1</f>
        <v>78</v>
      </c>
      <c r="B126" s="60"/>
      <c r="C126" s="62" t="s">
        <v>405</v>
      </c>
      <c r="D126" s="61" t="s">
        <v>248</v>
      </c>
      <c r="E126" s="73">
        <v>84</v>
      </c>
      <c r="F126" s="52">
        <v>0</v>
      </c>
      <c r="G126" s="65">
        <f t="shared" ref="G126:G129" si="18">ROUND(E126*ROUND(F126,2),2)</f>
        <v>0</v>
      </c>
    </row>
    <row r="127" spans="1:7" ht="60" x14ac:dyDescent="0.2">
      <c r="A127" s="63">
        <f>A126+1</f>
        <v>79</v>
      </c>
      <c r="B127" s="60"/>
      <c r="C127" s="62" t="s">
        <v>406</v>
      </c>
      <c r="D127" s="61" t="s">
        <v>248</v>
      </c>
      <c r="E127" s="65">
        <v>29</v>
      </c>
      <c r="F127" s="52">
        <v>0</v>
      </c>
      <c r="G127" s="65">
        <f t="shared" si="18"/>
        <v>0</v>
      </c>
    </row>
    <row r="128" spans="1:7" ht="30" x14ac:dyDescent="0.2">
      <c r="A128" s="63">
        <f t="shared" ref="A128:A129" si="19">A127+1</f>
        <v>80</v>
      </c>
      <c r="B128" s="60"/>
      <c r="C128" s="62" t="s">
        <v>407</v>
      </c>
      <c r="D128" s="61" t="s">
        <v>226</v>
      </c>
      <c r="E128" s="65">
        <v>2</v>
      </c>
      <c r="F128" s="52">
        <v>0</v>
      </c>
      <c r="G128" s="65">
        <f t="shared" si="18"/>
        <v>0</v>
      </c>
    </row>
    <row r="129" spans="1:7" ht="30" x14ac:dyDescent="0.2">
      <c r="A129" s="63">
        <f t="shared" si="19"/>
        <v>81</v>
      </c>
      <c r="B129" s="60"/>
      <c r="C129" s="62" t="s">
        <v>408</v>
      </c>
      <c r="D129" s="61" t="s">
        <v>226</v>
      </c>
      <c r="E129" s="65">
        <v>1</v>
      </c>
      <c r="F129" s="52">
        <v>0</v>
      </c>
      <c r="G129" s="65">
        <f t="shared" si="18"/>
        <v>0</v>
      </c>
    </row>
    <row r="130" spans="1:7" x14ac:dyDescent="0.2">
      <c r="A130" s="60"/>
      <c r="B130" s="61" t="s">
        <v>291</v>
      </c>
      <c r="C130" s="62" t="s">
        <v>409</v>
      </c>
      <c r="D130" s="60"/>
      <c r="E130" s="60" t="s">
        <v>220</v>
      </c>
      <c r="F130" s="65" t="s">
        <v>220</v>
      </c>
      <c r="G130" s="60" t="s">
        <v>220</v>
      </c>
    </row>
    <row r="131" spans="1:7" ht="45" x14ac:dyDescent="0.2">
      <c r="A131" s="76">
        <f>A129+1</f>
        <v>82</v>
      </c>
      <c r="B131" s="77"/>
      <c r="C131" s="78" t="s">
        <v>410</v>
      </c>
      <c r="D131" s="79" t="s">
        <v>248</v>
      </c>
      <c r="E131" s="80">
        <v>209</v>
      </c>
      <c r="F131" s="93">
        <v>0</v>
      </c>
      <c r="G131" s="65">
        <f>ROUND(E131*ROUND(F131,2),2)</f>
        <v>0</v>
      </c>
    </row>
    <row r="132" spans="1:7" x14ac:dyDescent="0.2">
      <c r="A132" s="109" t="s">
        <v>230</v>
      </c>
      <c r="B132" s="109"/>
      <c r="C132" s="109"/>
      <c r="D132" s="109"/>
      <c r="E132" s="109"/>
      <c r="F132" s="109"/>
      <c r="G132" s="81">
        <f>SUM(G7:G131)</f>
        <v>0</v>
      </c>
    </row>
    <row r="133" spans="1:7" x14ac:dyDescent="0.2">
      <c r="A133" s="109" t="s">
        <v>223</v>
      </c>
      <c r="B133" s="109"/>
      <c r="C133" s="109"/>
      <c r="D133" s="109"/>
      <c r="E133" s="109"/>
      <c r="F133" s="109"/>
      <c r="G133" s="81">
        <f>ROUND(G132*0.23,2)</f>
        <v>0</v>
      </c>
    </row>
    <row r="134" spans="1:7" x14ac:dyDescent="0.2">
      <c r="A134" s="109" t="s">
        <v>231</v>
      </c>
      <c r="B134" s="109"/>
      <c r="C134" s="109"/>
      <c r="D134" s="109"/>
      <c r="E134" s="109"/>
      <c r="F134" s="109"/>
      <c r="G134" s="81">
        <f>G132+G133</f>
        <v>0</v>
      </c>
    </row>
    <row r="135" spans="1:7" x14ac:dyDescent="0.2">
      <c r="A135" s="117" t="s">
        <v>227</v>
      </c>
      <c r="B135" s="118"/>
      <c r="C135" s="118"/>
      <c r="D135" s="118"/>
      <c r="E135" s="118"/>
      <c r="F135" s="118"/>
      <c r="G135" s="119"/>
    </row>
    <row r="136" spans="1:7" x14ac:dyDescent="0.2">
      <c r="A136" s="57"/>
      <c r="B136" s="58" t="s">
        <v>416</v>
      </c>
      <c r="C136" s="67" t="s">
        <v>294</v>
      </c>
      <c r="D136" s="57"/>
      <c r="E136" s="57"/>
      <c r="F136" s="57"/>
      <c r="G136" s="67"/>
    </row>
    <row r="137" spans="1:7" ht="30" x14ac:dyDescent="0.2">
      <c r="A137" s="60"/>
      <c r="B137" s="61" t="s">
        <v>417</v>
      </c>
      <c r="C137" s="62" t="s">
        <v>295</v>
      </c>
      <c r="D137" s="60"/>
      <c r="E137" s="60" t="s">
        <v>220</v>
      </c>
      <c r="F137" s="60" t="s">
        <v>220</v>
      </c>
      <c r="G137" s="60" t="s">
        <v>220</v>
      </c>
    </row>
    <row r="138" spans="1:7" ht="30" x14ac:dyDescent="0.2">
      <c r="A138" s="63">
        <f>A131+1</f>
        <v>83</v>
      </c>
      <c r="B138" s="60"/>
      <c r="C138" s="66" t="s">
        <v>292</v>
      </c>
      <c r="D138" s="61" t="s">
        <v>242</v>
      </c>
      <c r="E138" s="60">
        <v>0.03</v>
      </c>
      <c r="F138" s="52">
        <v>0</v>
      </c>
      <c r="G138" s="65">
        <f>ROUND(E138*ROUND(F138,2),2)</f>
        <v>0</v>
      </c>
    </row>
    <row r="139" spans="1:7" x14ac:dyDescent="0.2">
      <c r="A139" s="60"/>
      <c r="B139" s="61" t="s">
        <v>243</v>
      </c>
      <c r="C139" s="62" t="s">
        <v>297</v>
      </c>
      <c r="D139" s="60"/>
      <c r="E139" s="60" t="s">
        <v>220</v>
      </c>
      <c r="F139" s="65" t="s">
        <v>220</v>
      </c>
      <c r="G139" s="65" t="s">
        <v>220</v>
      </c>
    </row>
    <row r="140" spans="1:7" ht="45" x14ac:dyDescent="0.2">
      <c r="A140" s="63">
        <f>A138+1</f>
        <v>84</v>
      </c>
      <c r="B140" s="60"/>
      <c r="C140" s="62" t="s">
        <v>299</v>
      </c>
      <c r="D140" s="61" t="s">
        <v>244</v>
      </c>
      <c r="E140" s="60">
        <v>20</v>
      </c>
      <c r="F140" s="52">
        <v>0</v>
      </c>
      <c r="G140" s="65">
        <f>ROUND(E140*ROUND(F140,2),2)</f>
        <v>0</v>
      </c>
    </row>
    <row r="141" spans="1:7" x14ac:dyDescent="0.2">
      <c r="A141" s="60"/>
      <c r="B141" s="61" t="s">
        <v>245</v>
      </c>
      <c r="C141" s="62" t="s">
        <v>301</v>
      </c>
      <c r="D141" s="60"/>
      <c r="E141" s="60" t="s">
        <v>220</v>
      </c>
      <c r="F141" s="65" t="s">
        <v>220</v>
      </c>
      <c r="G141" s="65" t="s">
        <v>220</v>
      </c>
    </row>
    <row r="142" spans="1:7" ht="45" x14ac:dyDescent="0.2">
      <c r="A142" s="63">
        <f>A140+1</f>
        <v>85</v>
      </c>
      <c r="B142" s="60"/>
      <c r="C142" s="66" t="s">
        <v>420</v>
      </c>
      <c r="D142" s="61" t="s">
        <v>246</v>
      </c>
      <c r="E142" s="60">
        <v>40.67</v>
      </c>
      <c r="F142" s="52">
        <v>0</v>
      </c>
      <c r="G142" s="65">
        <f>ROUND(E142*ROUND(F142,2),2)</f>
        <v>0</v>
      </c>
    </row>
    <row r="143" spans="1:7" x14ac:dyDescent="0.2">
      <c r="A143" s="60"/>
      <c r="B143" s="61" t="s">
        <v>249</v>
      </c>
      <c r="C143" s="62" t="s">
        <v>306</v>
      </c>
      <c r="D143" s="60"/>
      <c r="E143" s="60" t="s">
        <v>220</v>
      </c>
      <c r="F143" s="65" t="s">
        <v>220</v>
      </c>
      <c r="G143" s="65" t="s">
        <v>220</v>
      </c>
    </row>
    <row r="144" spans="1:7" ht="30" x14ac:dyDescent="0.2">
      <c r="A144" s="63">
        <f>A142+1</f>
        <v>86</v>
      </c>
      <c r="B144" s="60"/>
      <c r="C144" s="62" t="s">
        <v>307</v>
      </c>
      <c r="D144" s="61" t="s">
        <v>244</v>
      </c>
      <c r="E144" s="60">
        <v>52</v>
      </c>
      <c r="F144" s="52">
        <v>0</v>
      </c>
      <c r="G144" s="65">
        <f t="shared" ref="G144:G148" si="20">ROUND(E144*ROUND(F144,2),2)</f>
        <v>0</v>
      </c>
    </row>
    <row r="145" spans="1:7" ht="30" x14ac:dyDescent="0.2">
      <c r="A145" s="63">
        <f>A144+1</f>
        <v>87</v>
      </c>
      <c r="B145" s="60"/>
      <c r="C145" s="62" t="s">
        <v>411</v>
      </c>
      <c r="D145" s="61" t="s">
        <v>244</v>
      </c>
      <c r="E145" s="60">
        <v>200</v>
      </c>
      <c r="F145" s="52">
        <v>0</v>
      </c>
      <c r="G145" s="65">
        <f t="shared" si="20"/>
        <v>0</v>
      </c>
    </row>
    <row r="146" spans="1:7" ht="30" x14ac:dyDescent="0.2">
      <c r="A146" s="63">
        <f t="shared" ref="A146:A148" si="21">A145+1</f>
        <v>88</v>
      </c>
      <c r="B146" s="60"/>
      <c r="C146" s="62" t="s">
        <v>310</v>
      </c>
      <c r="D146" s="61" t="s">
        <v>244</v>
      </c>
      <c r="E146" s="60">
        <v>40</v>
      </c>
      <c r="F146" s="52">
        <v>0</v>
      </c>
      <c r="G146" s="65">
        <f t="shared" si="20"/>
        <v>0</v>
      </c>
    </row>
    <row r="147" spans="1:7" x14ac:dyDescent="0.2">
      <c r="A147" s="63">
        <f t="shared" si="21"/>
        <v>89</v>
      </c>
      <c r="B147" s="60"/>
      <c r="C147" s="62" t="s">
        <v>313</v>
      </c>
      <c r="D147" s="61" t="s">
        <v>226</v>
      </c>
      <c r="E147" s="60">
        <v>3</v>
      </c>
      <c r="F147" s="52">
        <v>0</v>
      </c>
      <c r="G147" s="65">
        <f t="shared" si="20"/>
        <v>0</v>
      </c>
    </row>
    <row r="148" spans="1:7" ht="30" x14ac:dyDescent="0.2">
      <c r="A148" s="63">
        <f t="shared" si="21"/>
        <v>90</v>
      </c>
      <c r="B148" s="60"/>
      <c r="C148" s="62" t="s">
        <v>314</v>
      </c>
      <c r="D148" s="61" t="s">
        <v>226</v>
      </c>
      <c r="E148" s="60">
        <v>2</v>
      </c>
      <c r="F148" s="52">
        <v>0</v>
      </c>
      <c r="G148" s="65">
        <f t="shared" si="20"/>
        <v>0</v>
      </c>
    </row>
    <row r="149" spans="1:7" x14ac:dyDescent="0.2">
      <c r="A149" s="57"/>
      <c r="B149" s="58" t="s">
        <v>252</v>
      </c>
      <c r="C149" s="67" t="s">
        <v>330</v>
      </c>
      <c r="D149" s="57"/>
      <c r="E149" s="57"/>
      <c r="F149" s="68"/>
      <c r="G149" s="67"/>
    </row>
    <row r="150" spans="1:7" ht="45" x14ac:dyDescent="0.2">
      <c r="A150" s="60"/>
      <c r="B150" s="61" t="s">
        <v>253</v>
      </c>
      <c r="C150" s="69" t="s">
        <v>431</v>
      </c>
      <c r="D150" s="60"/>
      <c r="E150" s="60" t="s">
        <v>220</v>
      </c>
      <c r="F150" s="65" t="s">
        <v>220</v>
      </c>
      <c r="G150" s="60" t="s">
        <v>220</v>
      </c>
    </row>
    <row r="151" spans="1:7" ht="45" x14ac:dyDescent="0.2">
      <c r="A151" s="63">
        <f>A148+1</f>
        <v>91</v>
      </c>
      <c r="B151" s="60"/>
      <c r="C151" s="62" t="s">
        <v>412</v>
      </c>
      <c r="D151" s="61" t="s">
        <v>246</v>
      </c>
      <c r="E151" s="60">
        <v>29.65</v>
      </c>
      <c r="F151" s="52">
        <v>0</v>
      </c>
      <c r="G151" s="65">
        <f>ROUND(E151*ROUND(F151,2),2)</f>
        <v>0</v>
      </c>
    </row>
    <row r="152" spans="1:7" ht="30" x14ac:dyDescent="0.2">
      <c r="A152" s="60"/>
      <c r="B152" s="61" t="s">
        <v>254</v>
      </c>
      <c r="C152" s="62" t="s">
        <v>334</v>
      </c>
      <c r="D152" s="60"/>
      <c r="E152" s="60" t="s">
        <v>220</v>
      </c>
      <c r="F152" s="65" t="s">
        <v>220</v>
      </c>
      <c r="G152" s="60" t="s">
        <v>220</v>
      </c>
    </row>
    <row r="153" spans="1:7" ht="45" x14ac:dyDescent="0.2">
      <c r="A153" s="63">
        <f>A151+1</f>
        <v>92</v>
      </c>
      <c r="B153" s="60"/>
      <c r="C153" s="62" t="s">
        <v>335</v>
      </c>
      <c r="D153" s="61" t="s">
        <v>246</v>
      </c>
      <c r="E153" s="60">
        <v>39.85</v>
      </c>
      <c r="F153" s="52">
        <v>0</v>
      </c>
      <c r="G153" s="65">
        <f t="shared" ref="G153:G154" si="22">ROUND(E153*ROUND(F153,2),2)</f>
        <v>0</v>
      </c>
    </row>
    <row r="154" spans="1:7" ht="30" x14ac:dyDescent="0.2">
      <c r="A154" s="63">
        <f>A153+1</f>
        <v>93</v>
      </c>
      <c r="B154" s="60"/>
      <c r="C154" s="62" t="s">
        <v>336</v>
      </c>
      <c r="D154" s="61" t="s">
        <v>246</v>
      </c>
      <c r="E154" s="60">
        <v>29.65</v>
      </c>
      <c r="F154" s="52">
        <v>0</v>
      </c>
      <c r="G154" s="65">
        <f t="shared" si="22"/>
        <v>0</v>
      </c>
    </row>
    <row r="155" spans="1:7" x14ac:dyDescent="0.2">
      <c r="A155" s="57"/>
      <c r="B155" s="58" t="s">
        <v>257</v>
      </c>
      <c r="C155" s="70" t="s">
        <v>258</v>
      </c>
      <c r="D155" s="57"/>
      <c r="E155" s="57"/>
      <c r="F155" s="68"/>
      <c r="G155" s="67"/>
    </row>
    <row r="156" spans="1:7" ht="30" x14ac:dyDescent="0.2">
      <c r="A156" s="60"/>
      <c r="B156" s="61" t="s">
        <v>259</v>
      </c>
      <c r="C156" s="62" t="s">
        <v>342</v>
      </c>
      <c r="D156" s="60"/>
      <c r="E156" s="60" t="s">
        <v>220</v>
      </c>
      <c r="F156" s="65" t="s">
        <v>220</v>
      </c>
      <c r="G156" s="60" t="s">
        <v>220</v>
      </c>
    </row>
    <row r="157" spans="1:7" ht="45" x14ac:dyDescent="0.2">
      <c r="A157" s="63">
        <f>A154+1</f>
        <v>94</v>
      </c>
      <c r="B157" s="60"/>
      <c r="C157" s="62" t="s">
        <v>343</v>
      </c>
      <c r="D157" s="61" t="s">
        <v>244</v>
      </c>
      <c r="E157" s="72">
        <v>363.5</v>
      </c>
      <c r="F157" s="52">
        <v>0</v>
      </c>
      <c r="G157" s="65">
        <f>ROUND(E157*ROUND(F157,2),2)</f>
        <v>0</v>
      </c>
    </row>
    <row r="158" spans="1:7" ht="30" x14ac:dyDescent="0.2">
      <c r="A158" s="60"/>
      <c r="B158" s="61" t="s">
        <v>260</v>
      </c>
      <c r="C158" s="62" t="s">
        <v>344</v>
      </c>
      <c r="D158" s="60"/>
      <c r="E158" s="60" t="s">
        <v>220</v>
      </c>
      <c r="F158" s="65" t="s">
        <v>220</v>
      </c>
      <c r="G158" s="60" t="s">
        <v>220</v>
      </c>
    </row>
    <row r="159" spans="1:7" ht="45" x14ac:dyDescent="0.2">
      <c r="A159" s="63">
        <f>A157+1</f>
        <v>95</v>
      </c>
      <c r="B159" s="60"/>
      <c r="C159" s="62" t="s">
        <v>345</v>
      </c>
      <c r="D159" s="61" t="s">
        <v>244</v>
      </c>
      <c r="E159" s="72">
        <v>53</v>
      </c>
      <c r="F159" s="52">
        <v>0</v>
      </c>
      <c r="G159" s="65">
        <f>ROUND(E159*ROUND(F159,2),2)</f>
        <v>0</v>
      </c>
    </row>
    <row r="160" spans="1:7" ht="30" x14ac:dyDescent="0.2">
      <c r="A160" s="60"/>
      <c r="B160" s="61" t="s">
        <v>261</v>
      </c>
      <c r="C160" s="62" t="s">
        <v>346</v>
      </c>
      <c r="D160" s="60"/>
      <c r="E160" s="60" t="s">
        <v>220</v>
      </c>
      <c r="F160" s="65" t="s">
        <v>220</v>
      </c>
      <c r="G160" s="60" t="s">
        <v>220</v>
      </c>
    </row>
    <row r="161" spans="1:7" ht="30" x14ac:dyDescent="0.2">
      <c r="A161" s="63">
        <f>A159+1</f>
        <v>96</v>
      </c>
      <c r="B161" s="60"/>
      <c r="C161" s="62" t="s">
        <v>347</v>
      </c>
      <c r="D161" s="61" t="s">
        <v>244</v>
      </c>
      <c r="E161" s="65">
        <v>230.5</v>
      </c>
      <c r="F161" s="52">
        <v>0</v>
      </c>
      <c r="G161" s="65">
        <f>ROUND(E161*ROUND(F161,2),2)</f>
        <v>0</v>
      </c>
    </row>
    <row r="162" spans="1:7" ht="30" x14ac:dyDescent="0.2">
      <c r="A162" s="60"/>
      <c r="B162" s="61" t="s">
        <v>262</v>
      </c>
      <c r="C162" s="62" t="s">
        <v>348</v>
      </c>
      <c r="D162" s="60"/>
      <c r="E162" s="60" t="s">
        <v>220</v>
      </c>
      <c r="F162" s="65" t="s">
        <v>220</v>
      </c>
      <c r="G162" s="60" t="s">
        <v>220</v>
      </c>
    </row>
    <row r="163" spans="1:7" ht="30" x14ac:dyDescent="0.2">
      <c r="A163" s="63">
        <f>A161+1</f>
        <v>97</v>
      </c>
      <c r="B163" s="60"/>
      <c r="C163" s="62" t="s">
        <v>349</v>
      </c>
      <c r="D163" s="61" t="s">
        <v>244</v>
      </c>
      <c r="E163" s="65">
        <v>646</v>
      </c>
      <c r="F163" s="52">
        <v>0</v>
      </c>
      <c r="G163" s="65">
        <f>ROUND(E163*ROUND(F163,2),2)</f>
        <v>0</v>
      </c>
    </row>
    <row r="164" spans="1:7" ht="30" x14ac:dyDescent="0.2">
      <c r="A164" s="60"/>
      <c r="B164" s="61" t="s">
        <v>428</v>
      </c>
      <c r="C164" s="62" t="s">
        <v>350</v>
      </c>
      <c r="D164" s="60"/>
      <c r="E164" s="60" t="s">
        <v>220</v>
      </c>
      <c r="F164" s="65" t="s">
        <v>220</v>
      </c>
      <c r="G164" s="60" t="s">
        <v>220</v>
      </c>
    </row>
    <row r="165" spans="1:7" ht="45" x14ac:dyDescent="0.2">
      <c r="A165" s="63">
        <f>A163+1</f>
        <v>98</v>
      </c>
      <c r="B165" s="60"/>
      <c r="C165" s="62" t="s">
        <v>351</v>
      </c>
      <c r="D165" s="61" t="s">
        <v>244</v>
      </c>
      <c r="E165" s="65">
        <v>310.5</v>
      </c>
      <c r="F165" s="52">
        <v>0</v>
      </c>
      <c r="G165" s="65">
        <f t="shared" ref="G165:G166" si="23">ROUND(E165*ROUND(F165,2),2)</f>
        <v>0</v>
      </c>
    </row>
    <row r="166" spans="1:7" ht="45" x14ac:dyDescent="0.2">
      <c r="A166" s="63">
        <f>A165+1</f>
        <v>99</v>
      </c>
      <c r="B166" s="60"/>
      <c r="C166" s="62" t="s">
        <v>352</v>
      </c>
      <c r="D166" s="61" t="s">
        <v>244</v>
      </c>
      <c r="E166" s="65">
        <v>40</v>
      </c>
      <c r="F166" s="52">
        <v>0</v>
      </c>
      <c r="G166" s="65">
        <f t="shared" si="23"/>
        <v>0</v>
      </c>
    </row>
    <row r="167" spans="1:7" x14ac:dyDescent="0.2">
      <c r="A167" s="60"/>
      <c r="B167" s="61" t="s">
        <v>429</v>
      </c>
      <c r="C167" s="62" t="s">
        <v>353</v>
      </c>
      <c r="D167" s="60"/>
      <c r="E167" s="60" t="s">
        <v>220</v>
      </c>
      <c r="F167" s="65" t="s">
        <v>220</v>
      </c>
      <c r="G167" s="60" t="s">
        <v>220</v>
      </c>
    </row>
    <row r="168" spans="1:7" ht="45" x14ac:dyDescent="0.2">
      <c r="A168" s="63">
        <f>A166+1</f>
        <v>100</v>
      </c>
      <c r="B168" s="60"/>
      <c r="C168" s="66" t="s">
        <v>435</v>
      </c>
      <c r="D168" s="61" t="s">
        <v>244</v>
      </c>
      <c r="E168" s="65">
        <v>270.5</v>
      </c>
      <c r="F168" s="52">
        <v>0</v>
      </c>
      <c r="G168" s="65">
        <f>ROUND(E168*ROUND(F168,2),2)</f>
        <v>0</v>
      </c>
    </row>
    <row r="169" spans="1:7" x14ac:dyDescent="0.2">
      <c r="A169" s="57"/>
      <c r="B169" s="58" t="s">
        <v>265</v>
      </c>
      <c r="C169" s="70" t="s">
        <v>266</v>
      </c>
      <c r="D169" s="57"/>
      <c r="E169" s="57"/>
      <c r="F169" s="68"/>
      <c r="G169" s="67"/>
    </row>
    <row r="170" spans="1:7" x14ac:dyDescent="0.2">
      <c r="A170" s="60"/>
      <c r="B170" s="61" t="s">
        <v>267</v>
      </c>
      <c r="C170" s="62" t="s">
        <v>354</v>
      </c>
      <c r="D170" s="60"/>
      <c r="E170" s="60" t="s">
        <v>220</v>
      </c>
      <c r="F170" s="65" t="s">
        <v>220</v>
      </c>
      <c r="G170" s="60" t="s">
        <v>220</v>
      </c>
    </row>
    <row r="171" spans="1:7" ht="60" x14ac:dyDescent="0.2">
      <c r="A171" s="63">
        <f>A168+1</f>
        <v>101</v>
      </c>
      <c r="B171" s="60"/>
      <c r="C171" s="66" t="s">
        <v>268</v>
      </c>
      <c r="D171" s="61" t="s">
        <v>244</v>
      </c>
      <c r="E171" s="60">
        <v>322.5</v>
      </c>
      <c r="F171" s="52">
        <v>0</v>
      </c>
      <c r="G171" s="65">
        <f t="shared" ref="G171:G173" si="24">ROUND(E171*ROUND(F171,2),2)</f>
        <v>0</v>
      </c>
    </row>
    <row r="172" spans="1:7" ht="45" x14ac:dyDescent="0.2">
      <c r="A172" s="63">
        <f>A171+1</f>
        <v>102</v>
      </c>
      <c r="B172" s="60"/>
      <c r="C172" s="62" t="s">
        <v>355</v>
      </c>
      <c r="D172" s="61" t="s">
        <v>269</v>
      </c>
      <c r="E172" s="60">
        <v>45.8</v>
      </c>
      <c r="F172" s="52">
        <v>0</v>
      </c>
      <c r="G172" s="65">
        <f t="shared" si="24"/>
        <v>0</v>
      </c>
    </row>
    <row r="173" spans="1:7" ht="30" x14ac:dyDescent="0.2">
      <c r="A173" s="63">
        <f>A172+1</f>
        <v>103</v>
      </c>
      <c r="B173" s="60"/>
      <c r="C173" s="62" t="s">
        <v>356</v>
      </c>
      <c r="D173" s="61" t="s">
        <v>244</v>
      </c>
      <c r="E173" s="72">
        <v>35</v>
      </c>
      <c r="F173" s="52">
        <v>0</v>
      </c>
      <c r="G173" s="65">
        <f t="shared" si="24"/>
        <v>0</v>
      </c>
    </row>
    <row r="174" spans="1:7" ht="30" x14ac:dyDescent="0.2">
      <c r="A174" s="60"/>
      <c r="B174" s="61" t="s">
        <v>270</v>
      </c>
      <c r="C174" s="62" t="s">
        <v>357</v>
      </c>
      <c r="D174" s="60"/>
      <c r="E174" s="60" t="s">
        <v>220</v>
      </c>
      <c r="F174" s="65" t="s">
        <v>220</v>
      </c>
      <c r="G174" s="60" t="s">
        <v>220</v>
      </c>
    </row>
    <row r="175" spans="1:7" ht="30" x14ac:dyDescent="0.2">
      <c r="A175" s="63">
        <f>A173+1</f>
        <v>104</v>
      </c>
      <c r="B175" s="60"/>
      <c r="C175" s="66" t="s">
        <v>433</v>
      </c>
      <c r="D175" s="61" t="s">
        <v>244</v>
      </c>
      <c r="E175" s="72">
        <v>323.5</v>
      </c>
      <c r="F175" s="52">
        <v>0</v>
      </c>
      <c r="G175" s="65">
        <f>ROUND(E175*ROUND(F175,2),2)</f>
        <v>0</v>
      </c>
    </row>
    <row r="176" spans="1:7" x14ac:dyDescent="0.2">
      <c r="A176" s="57"/>
      <c r="B176" s="58" t="s">
        <v>271</v>
      </c>
      <c r="C176" s="67" t="s">
        <v>358</v>
      </c>
      <c r="D176" s="57"/>
      <c r="E176" s="57"/>
      <c r="F176" s="68"/>
      <c r="G176" s="67"/>
    </row>
    <row r="177" spans="1:7" ht="30" x14ac:dyDescent="0.2">
      <c r="A177" s="60"/>
      <c r="B177" s="61" t="s">
        <v>272</v>
      </c>
      <c r="C177" s="62" t="s">
        <v>359</v>
      </c>
      <c r="D177" s="60"/>
      <c r="E177" s="60" t="s">
        <v>220</v>
      </c>
      <c r="F177" s="65" t="s">
        <v>220</v>
      </c>
      <c r="G177" s="60" t="s">
        <v>220</v>
      </c>
    </row>
    <row r="178" spans="1:7" ht="45" x14ac:dyDescent="0.2">
      <c r="A178" s="63">
        <f>A175+1</f>
        <v>105</v>
      </c>
      <c r="B178" s="60"/>
      <c r="C178" s="62" t="s">
        <v>360</v>
      </c>
      <c r="D178" s="61" t="s">
        <v>244</v>
      </c>
      <c r="E178" s="65">
        <v>20</v>
      </c>
      <c r="F178" s="52">
        <v>0</v>
      </c>
      <c r="G178" s="65">
        <f>ROUND(E178*ROUND(F178,2),2)</f>
        <v>0</v>
      </c>
    </row>
    <row r="179" spans="1:7" x14ac:dyDescent="0.2">
      <c r="A179" s="60"/>
      <c r="B179" s="61" t="s">
        <v>274</v>
      </c>
      <c r="C179" s="62" t="s">
        <v>369</v>
      </c>
      <c r="D179" s="60"/>
      <c r="E179" s="60" t="s">
        <v>220</v>
      </c>
      <c r="F179" s="65" t="s">
        <v>220</v>
      </c>
      <c r="G179" s="60" t="s">
        <v>220</v>
      </c>
    </row>
    <row r="180" spans="1:7" ht="30" x14ac:dyDescent="0.2">
      <c r="A180" s="63">
        <f>A178+1</f>
        <v>106</v>
      </c>
      <c r="B180" s="60"/>
      <c r="C180" s="62" t="s">
        <v>370</v>
      </c>
      <c r="D180" s="61" t="s">
        <v>244</v>
      </c>
      <c r="E180" s="65">
        <v>26.5</v>
      </c>
      <c r="F180" s="52">
        <v>0</v>
      </c>
      <c r="G180" s="65">
        <f>ROUND(E180*ROUND(F180,2),2)</f>
        <v>0</v>
      </c>
    </row>
    <row r="181" spans="1:7" ht="30" x14ac:dyDescent="0.2">
      <c r="A181" s="57"/>
      <c r="B181" s="58" t="s">
        <v>275</v>
      </c>
      <c r="C181" s="67" t="s">
        <v>371</v>
      </c>
      <c r="D181" s="57"/>
      <c r="E181" s="57"/>
      <c r="F181" s="68"/>
      <c r="G181" s="67"/>
    </row>
    <row r="182" spans="1:7" x14ac:dyDescent="0.2">
      <c r="A182" s="60"/>
      <c r="B182" s="61" t="s">
        <v>276</v>
      </c>
      <c r="C182" s="62" t="s">
        <v>372</v>
      </c>
      <c r="D182" s="60"/>
      <c r="E182" s="60" t="s">
        <v>220</v>
      </c>
      <c r="F182" s="65" t="s">
        <v>220</v>
      </c>
      <c r="G182" s="60" t="s">
        <v>220</v>
      </c>
    </row>
    <row r="183" spans="1:7" ht="45" x14ac:dyDescent="0.2">
      <c r="A183" s="63">
        <f>A180+1</f>
        <v>107</v>
      </c>
      <c r="B183" s="60"/>
      <c r="C183" s="62" t="s">
        <v>373</v>
      </c>
      <c r="D183" s="61" t="s">
        <v>244</v>
      </c>
      <c r="E183" s="72">
        <v>8.64</v>
      </c>
      <c r="F183" s="52">
        <v>0</v>
      </c>
      <c r="G183" s="65">
        <f>ROUND(E183*ROUND(F183,2),2)</f>
        <v>0</v>
      </c>
    </row>
    <row r="184" spans="1:7" x14ac:dyDescent="0.2">
      <c r="A184" s="60"/>
      <c r="B184" s="61" t="s">
        <v>277</v>
      </c>
      <c r="C184" s="62" t="s">
        <v>374</v>
      </c>
      <c r="D184" s="60"/>
      <c r="E184" s="60" t="s">
        <v>220</v>
      </c>
      <c r="F184" s="65" t="s">
        <v>220</v>
      </c>
      <c r="G184" s="60" t="s">
        <v>220</v>
      </c>
    </row>
    <row r="185" spans="1:7" ht="30" x14ac:dyDescent="0.2">
      <c r="A185" s="63">
        <f>A183+1</f>
        <v>108</v>
      </c>
      <c r="B185" s="60"/>
      <c r="C185" s="62" t="s">
        <v>375</v>
      </c>
      <c r="D185" s="61" t="s">
        <v>226</v>
      </c>
      <c r="E185" s="65">
        <v>3</v>
      </c>
      <c r="F185" s="52">
        <v>0</v>
      </c>
      <c r="G185" s="65">
        <f t="shared" ref="G185:G189" si="25">ROUND(E185*ROUND(F185,2),2)</f>
        <v>0</v>
      </c>
    </row>
    <row r="186" spans="1:7" ht="30" x14ac:dyDescent="0.2">
      <c r="A186" s="63">
        <f>A185+1</f>
        <v>109</v>
      </c>
      <c r="B186" s="60"/>
      <c r="C186" s="62" t="s">
        <v>377</v>
      </c>
      <c r="D186" s="61" t="s">
        <v>226</v>
      </c>
      <c r="E186" s="65">
        <v>1</v>
      </c>
      <c r="F186" s="52">
        <v>0</v>
      </c>
      <c r="G186" s="65">
        <f t="shared" si="25"/>
        <v>0</v>
      </c>
    </row>
    <row r="187" spans="1:7" ht="30" x14ac:dyDescent="0.2">
      <c r="A187" s="63">
        <f t="shared" ref="A187:A189" si="26">A186+1</f>
        <v>110</v>
      </c>
      <c r="B187" s="60"/>
      <c r="C187" s="62" t="s">
        <v>379</v>
      </c>
      <c r="D187" s="61" t="s">
        <v>226</v>
      </c>
      <c r="E187" s="65">
        <v>2</v>
      </c>
      <c r="F187" s="52">
        <v>0</v>
      </c>
      <c r="G187" s="65">
        <f t="shared" si="25"/>
        <v>0</v>
      </c>
    </row>
    <row r="188" spans="1:7" ht="30" x14ac:dyDescent="0.2">
      <c r="A188" s="63">
        <f t="shared" si="26"/>
        <v>111</v>
      </c>
      <c r="B188" s="60"/>
      <c r="C188" s="62" t="s">
        <v>380</v>
      </c>
      <c r="D188" s="61" t="s">
        <v>226</v>
      </c>
      <c r="E188" s="65">
        <v>2</v>
      </c>
      <c r="F188" s="52">
        <v>0</v>
      </c>
      <c r="G188" s="65">
        <f t="shared" si="25"/>
        <v>0</v>
      </c>
    </row>
    <row r="189" spans="1:7" ht="30" x14ac:dyDescent="0.2">
      <c r="A189" s="63">
        <f t="shared" si="26"/>
        <v>112</v>
      </c>
      <c r="B189" s="60"/>
      <c r="C189" s="62" t="s">
        <v>381</v>
      </c>
      <c r="D189" s="61" t="s">
        <v>226</v>
      </c>
      <c r="E189" s="65">
        <v>4</v>
      </c>
      <c r="F189" s="52">
        <v>0</v>
      </c>
      <c r="G189" s="65">
        <f t="shared" si="25"/>
        <v>0</v>
      </c>
    </row>
    <row r="190" spans="1:7" ht="30" x14ac:dyDescent="0.2">
      <c r="A190" s="60"/>
      <c r="B190" s="61" t="s">
        <v>280</v>
      </c>
      <c r="C190" s="62" t="s">
        <v>385</v>
      </c>
      <c r="D190" s="60"/>
      <c r="E190" s="60" t="s">
        <v>220</v>
      </c>
      <c r="F190" s="65" t="s">
        <v>220</v>
      </c>
      <c r="G190" s="60" t="s">
        <v>220</v>
      </c>
    </row>
    <row r="191" spans="1:7" x14ac:dyDescent="0.2">
      <c r="A191" s="63">
        <f>A189+1</f>
        <v>113</v>
      </c>
      <c r="B191" s="60"/>
      <c r="C191" s="62" t="s">
        <v>386</v>
      </c>
      <c r="D191" s="61" t="s">
        <v>248</v>
      </c>
      <c r="E191" s="72">
        <v>15</v>
      </c>
      <c r="F191" s="52">
        <v>0</v>
      </c>
      <c r="G191" s="65">
        <f t="shared" ref="G191:G192" si="27">ROUND(E191*ROUND(F191,2),2)</f>
        <v>0</v>
      </c>
    </row>
    <row r="192" spans="1:7" x14ac:dyDescent="0.2">
      <c r="A192" s="63">
        <f>A191+1</f>
        <v>114</v>
      </c>
      <c r="B192" s="60"/>
      <c r="C192" s="62" t="s">
        <v>413</v>
      </c>
      <c r="D192" s="61" t="s">
        <v>248</v>
      </c>
      <c r="E192" s="72">
        <v>5</v>
      </c>
      <c r="F192" s="52">
        <v>0</v>
      </c>
      <c r="G192" s="65">
        <f t="shared" si="27"/>
        <v>0</v>
      </c>
    </row>
    <row r="193" spans="1:7" x14ac:dyDescent="0.2">
      <c r="A193" s="57"/>
      <c r="B193" s="58" t="s">
        <v>281</v>
      </c>
      <c r="C193" s="67" t="s">
        <v>387</v>
      </c>
      <c r="D193" s="57"/>
      <c r="E193" s="57"/>
      <c r="F193" s="68"/>
      <c r="G193" s="67"/>
    </row>
    <row r="194" spans="1:7" x14ac:dyDescent="0.2">
      <c r="A194" s="60"/>
      <c r="B194" s="61" t="s">
        <v>282</v>
      </c>
      <c r="C194" s="62" t="s">
        <v>388</v>
      </c>
      <c r="D194" s="60"/>
      <c r="E194" s="60" t="s">
        <v>220</v>
      </c>
      <c r="F194" s="65" t="s">
        <v>220</v>
      </c>
      <c r="G194" s="60" t="s">
        <v>220</v>
      </c>
    </row>
    <row r="195" spans="1:7" ht="90" x14ac:dyDescent="0.2">
      <c r="A195" s="63">
        <f>A192+1</f>
        <v>115</v>
      </c>
      <c r="B195" s="60"/>
      <c r="C195" s="62" t="s">
        <v>389</v>
      </c>
      <c r="D195" s="61" t="s">
        <v>248</v>
      </c>
      <c r="E195" s="65">
        <v>15</v>
      </c>
      <c r="F195" s="52">
        <v>0</v>
      </c>
      <c r="G195" s="65">
        <f t="shared" ref="G195:G196" si="28">ROUND(E195*ROUND(F195,2),2)</f>
        <v>0</v>
      </c>
    </row>
    <row r="196" spans="1:7" ht="90" x14ac:dyDescent="0.2">
      <c r="A196" s="63">
        <f>A195+1</f>
        <v>116</v>
      </c>
      <c r="B196" s="60"/>
      <c r="C196" s="62" t="s">
        <v>390</v>
      </c>
      <c r="D196" s="61" t="s">
        <v>248</v>
      </c>
      <c r="E196" s="65">
        <v>19</v>
      </c>
      <c r="F196" s="52">
        <v>0</v>
      </c>
      <c r="G196" s="65">
        <f t="shared" si="28"/>
        <v>0</v>
      </c>
    </row>
    <row r="197" spans="1:7" ht="30" x14ac:dyDescent="0.2">
      <c r="A197" s="60"/>
      <c r="B197" s="61" t="s">
        <v>283</v>
      </c>
      <c r="C197" s="62" t="s">
        <v>391</v>
      </c>
      <c r="D197" s="60"/>
      <c r="E197" s="60" t="s">
        <v>220</v>
      </c>
      <c r="F197" s="65" t="s">
        <v>220</v>
      </c>
      <c r="G197" s="60" t="s">
        <v>220</v>
      </c>
    </row>
    <row r="198" spans="1:7" ht="60" x14ac:dyDescent="0.2">
      <c r="A198" s="63">
        <f>A196+1</f>
        <v>117</v>
      </c>
      <c r="B198" s="60"/>
      <c r="C198" s="62" t="s">
        <v>392</v>
      </c>
      <c r="D198" s="61" t="s">
        <v>244</v>
      </c>
      <c r="E198" s="65">
        <v>53</v>
      </c>
      <c r="F198" s="52">
        <v>0</v>
      </c>
      <c r="G198" s="65">
        <f>ROUND(E198*ROUND(F198,2),2)</f>
        <v>0</v>
      </c>
    </row>
    <row r="199" spans="1:7" x14ac:dyDescent="0.2">
      <c r="A199" s="60"/>
      <c r="B199" s="61" t="s">
        <v>284</v>
      </c>
      <c r="C199" s="62" t="s">
        <v>393</v>
      </c>
      <c r="D199" s="60"/>
      <c r="E199" s="60" t="s">
        <v>220</v>
      </c>
      <c r="F199" s="65" t="s">
        <v>220</v>
      </c>
      <c r="G199" s="60" t="s">
        <v>220</v>
      </c>
    </row>
    <row r="200" spans="1:7" ht="60" x14ac:dyDescent="0.2">
      <c r="A200" s="63">
        <f>A198+1</f>
        <v>118</v>
      </c>
      <c r="B200" s="60"/>
      <c r="C200" s="62" t="s">
        <v>394</v>
      </c>
      <c r="D200" s="61" t="s">
        <v>248</v>
      </c>
      <c r="E200" s="65">
        <v>34</v>
      </c>
      <c r="F200" s="52">
        <v>0</v>
      </c>
      <c r="G200" s="65">
        <f t="shared" ref="G200:G201" si="29">ROUND(E200*ROUND(F200,2),2)</f>
        <v>0</v>
      </c>
    </row>
    <row r="201" spans="1:7" ht="60" x14ac:dyDescent="0.2">
      <c r="A201" s="63">
        <f>A200+1</f>
        <v>119</v>
      </c>
      <c r="B201" s="60"/>
      <c r="C201" s="62" t="s">
        <v>395</v>
      </c>
      <c r="D201" s="61" t="s">
        <v>248</v>
      </c>
      <c r="E201" s="65">
        <v>12</v>
      </c>
      <c r="F201" s="52">
        <v>0</v>
      </c>
      <c r="G201" s="65">
        <f t="shared" si="29"/>
        <v>0</v>
      </c>
    </row>
    <row r="202" spans="1:7" ht="30" x14ac:dyDescent="0.2">
      <c r="A202" s="60"/>
      <c r="B202" s="61" t="s">
        <v>285</v>
      </c>
      <c r="C202" s="62" t="s">
        <v>396</v>
      </c>
      <c r="D202" s="60"/>
      <c r="E202" s="60" t="s">
        <v>220</v>
      </c>
      <c r="F202" s="65" t="s">
        <v>220</v>
      </c>
      <c r="G202" s="60" t="s">
        <v>220</v>
      </c>
    </row>
    <row r="203" spans="1:7" ht="60" x14ac:dyDescent="0.2">
      <c r="A203" s="63">
        <f>A201+1</f>
        <v>120</v>
      </c>
      <c r="B203" s="60"/>
      <c r="C203" s="62" t="s">
        <v>397</v>
      </c>
      <c r="D203" s="61" t="s">
        <v>248</v>
      </c>
      <c r="E203" s="65">
        <v>34</v>
      </c>
      <c r="F203" s="52">
        <v>0</v>
      </c>
      <c r="G203" s="65">
        <f>ROUND(E203*ROUND(F203,2),2)</f>
        <v>0</v>
      </c>
    </row>
    <row r="204" spans="1:7" x14ac:dyDescent="0.2">
      <c r="A204" s="57"/>
      <c r="B204" s="58" t="s">
        <v>288</v>
      </c>
      <c r="C204" s="67" t="s">
        <v>401</v>
      </c>
      <c r="D204" s="57"/>
      <c r="E204" s="57"/>
      <c r="F204" s="68"/>
      <c r="G204" s="67"/>
    </row>
    <row r="205" spans="1:7" x14ac:dyDescent="0.2">
      <c r="A205" s="60"/>
      <c r="B205" s="61" t="s">
        <v>289</v>
      </c>
      <c r="C205" s="62" t="s">
        <v>402</v>
      </c>
      <c r="D205" s="60"/>
      <c r="E205" s="60" t="s">
        <v>220</v>
      </c>
      <c r="F205" s="65" t="s">
        <v>220</v>
      </c>
      <c r="G205" s="60" t="s">
        <v>220</v>
      </c>
    </row>
    <row r="206" spans="1:7" ht="135" x14ac:dyDescent="0.2">
      <c r="A206" s="63">
        <f>A203+1</f>
        <v>121</v>
      </c>
      <c r="B206" s="60"/>
      <c r="C206" s="62" t="s">
        <v>403</v>
      </c>
      <c r="D206" s="61" t="s">
        <v>244</v>
      </c>
      <c r="E206" s="65">
        <v>40</v>
      </c>
      <c r="F206" s="52">
        <v>0</v>
      </c>
      <c r="G206" s="65">
        <f>ROUND(E206*ROUND(F206,2),2)</f>
        <v>0</v>
      </c>
    </row>
    <row r="207" spans="1:7" x14ac:dyDescent="0.2">
      <c r="A207" s="122" t="s">
        <v>228</v>
      </c>
      <c r="B207" s="123"/>
      <c r="C207" s="123"/>
      <c r="D207" s="123"/>
      <c r="E207" s="123"/>
      <c r="F207" s="123"/>
      <c r="G207" s="124"/>
    </row>
    <row r="208" spans="1:7" ht="30" x14ac:dyDescent="0.2">
      <c r="A208" s="60"/>
      <c r="B208" s="61" t="s">
        <v>241</v>
      </c>
      <c r="C208" s="62" t="s">
        <v>295</v>
      </c>
      <c r="D208" s="60"/>
      <c r="E208" s="60" t="s">
        <v>220</v>
      </c>
      <c r="F208" s="60" t="s">
        <v>220</v>
      </c>
      <c r="G208" s="60" t="s">
        <v>220</v>
      </c>
    </row>
    <row r="209" spans="1:7" x14ac:dyDescent="0.2">
      <c r="A209" s="63">
        <f>A206+1</f>
        <v>122</v>
      </c>
      <c r="B209" s="60"/>
      <c r="C209" s="62" t="s">
        <v>414</v>
      </c>
      <c r="D209" s="61" t="s">
        <v>242</v>
      </c>
      <c r="E209" s="64">
        <v>4.3999999999999997E-2</v>
      </c>
      <c r="F209" s="52">
        <v>0</v>
      </c>
      <c r="G209" s="65">
        <f>ROUND(E209*ROUND(F209,2),2)</f>
        <v>0</v>
      </c>
    </row>
    <row r="210" spans="1:7" x14ac:dyDescent="0.2">
      <c r="A210" s="60"/>
      <c r="B210" s="61" t="s">
        <v>243</v>
      </c>
      <c r="C210" s="62" t="s">
        <v>297</v>
      </c>
      <c r="D210" s="60"/>
      <c r="E210" s="60" t="s">
        <v>220</v>
      </c>
      <c r="F210" s="65" t="s">
        <v>220</v>
      </c>
      <c r="G210" s="65" t="s">
        <v>220</v>
      </c>
    </row>
    <row r="211" spans="1:7" ht="45" x14ac:dyDescent="0.2">
      <c r="A211" s="63">
        <f>A209+1</f>
        <v>123</v>
      </c>
      <c r="B211" s="60"/>
      <c r="C211" s="62" t="s">
        <v>298</v>
      </c>
      <c r="D211" s="61" t="s">
        <v>226</v>
      </c>
      <c r="E211" s="71">
        <v>1</v>
      </c>
      <c r="F211" s="52">
        <v>0</v>
      </c>
      <c r="G211" s="65">
        <f t="shared" ref="G211:G212" si="30">ROUND(E211*ROUND(F211,2),2)</f>
        <v>0</v>
      </c>
    </row>
    <row r="212" spans="1:7" ht="45" x14ac:dyDescent="0.2">
      <c r="A212" s="63">
        <f>A211+1</f>
        <v>124</v>
      </c>
      <c r="B212" s="60"/>
      <c r="C212" s="62" t="s">
        <v>299</v>
      </c>
      <c r="D212" s="61" t="s">
        <v>244</v>
      </c>
      <c r="E212" s="71">
        <v>6.5</v>
      </c>
      <c r="F212" s="52">
        <v>0</v>
      </c>
      <c r="G212" s="65">
        <f t="shared" si="30"/>
        <v>0</v>
      </c>
    </row>
    <row r="213" spans="1:7" x14ac:dyDescent="0.2">
      <c r="A213" s="60"/>
      <c r="B213" s="61" t="s">
        <v>245</v>
      </c>
      <c r="C213" s="62" t="s">
        <v>301</v>
      </c>
      <c r="D213" s="60"/>
      <c r="E213" s="64" t="s">
        <v>220</v>
      </c>
      <c r="F213" s="65" t="s">
        <v>220</v>
      </c>
      <c r="G213" s="65" t="s">
        <v>220</v>
      </c>
    </row>
    <row r="214" spans="1:7" ht="45" x14ac:dyDescent="0.2">
      <c r="A214" s="63">
        <f>A212+1</f>
        <v>125</v>
      </c>
      <c r="B214" s="60"/>
      <c r="C214" s="62" t="s">
        <v>302</v>
      </c>
      <c r="D214" s="61" t="s">
        <v>246</v>
      </c>
      <c r="E214" s="71">
        <v>2</v>
      </c>
      <c r="F214" s="52">
        <v>0</v>
      </c>
      <c r="G214" s="65">
        <f t="shared" ref="G214:G215" si="31">ROUND(E214*ROUND(F214,2),2)</f>
        <v>0</v>
      </c>
    </row>
    <row r="215" spans="1:7" ht="45" x14ac:dyDescent="0.2">
      <c r="A215" s="63">
        <f>A214+1</f>
        <v>126</v>
      </c>
      <c r="B215" s="60"/>
      <c r="C215" s="62" t="s">
        <v>303</v>
      </c>
      <c r="D215" s="61" t="s">
        <v>246</v>
      </c>
      <c r="E215" s="71">
        <v>5</v>
      </c>
      <c r="F215" s="52">
        <v>0</v>
      </c>
      <c r="G215" s="65">
        <f t="shared" si="31"/>
        <v>0</v>
      </c>
    </row>
    <row r="216" spans="1:7" x14ac:dyDescent="0.2">
      <c r="A216" s="60"/>
      <c r="B216" s="61" t="s">
        <v>249</v>
      </c>
      <c r="C216" s="62" t="s">
        <v>306</v>
      </c>
      <c r="D216" s="60"/>
      <c r="E216" s="60" t="s">
        <v>220</v>
      </c>
      <c r="F216" s="65" t="s">
        <v>220</v>
      </c>
      <c r="G216" s="65" t="s">
        <v>220</v>
      </c>
    </row>
    <row r="217" spans="1:7" ht="30" x14ac:dyDescent="0.2">
      <c r="A217" s="63">
        <f>A215+1</f>
        <v>127</v>
      </c>
      <c r="B217" s="60"/>
      <c r="C217" s="62" t="s">
        <v>411</v>
      </c>
      <c r="D217" s="61" t="s">
        <v>244</v>
      </c>
      <c r="E217" s="71">
        <v>221</v>
      </c>
      <c r="F217" s="52">
        <v>0</v>
      </c>
      <c r="G217" s="65">
        <f t="shared" ref="G217:G219" si="32">ROUND(E217*ROUND(F217,2),2)</f>
        <v>0</v>
      </c>
    </row>
    <row r="218" spans="1:7" x14ac:dyDescent="0.2">
      <c r="A218" s="63">
        <f>A217+1</f>
        <v>128</v>
      </c>
      <c r="B218" s="60"/>
      <c r="C218" s="62" t="s">
        <v>313</v>
      </c>
      <c r="D218" s="61" t="s">
        <v>226</v>
      </c>
      <c r="E218" s="71">
        <v>2</v>
      </c>
      <c r="F218" s="52">
        <v>0</v>
      </c>
      <c r="G218" s="65">
        <f t="shared" si="32"/>
        <v>0</v>
      </c>
    </row>
    <row r="219" spans="1:7" ht="30" x14ac:dyDescent="0.2">
      <c r="A219" s="63">
        <f>A218+1</f>
        <v>129</v>
      </c>
      <c r="B219" s="60"/>
      <c r="C219" s="62" t="s">
        <v>314</v>
      </c>
      <c r="D219" s="61" t="s">
        <v>226</v>
      </c>
      <c r="E219" s="71">
        <v>1</v>
      </c>
      <c r="F219" s="52">
        <v>0</v>
      </c>
      <c r="G219" s="65">
        <f t="shared" si="32"/>
        <v>0</v>
      </c>
    </row>
    <row r="220" spans="1:7" x14ac:dyDescent="0.2">
      <c r="A220" s="57"/>
      <c r="B220" s="58" t="s">
        <v>252</v>
      </c>
      <c r="C220" s="67" t="s">
        <v>330</v>
      </c>
      <c r="D220" s="57"/>
      <c r="E220" s="57"/>
      <c r="F220" s="68"/>
      <c r="G220" s="57"/>
    </row>
    <row r="221" spans="1:7" ht="60" x14ac:dyDescent="0.2">
      <c r="A221" s="60"/>
      <c r="B221" s="61" t="s">
        <v>253</v>
      </c>
      <c r="C221" s="62" t="s">
        <v>331</v>
      </c>
      <c r="D221" s="60"/>
      <c r="E221" s="60" t="s">
        <v>220</v>
      </c>
      <c r="F221" s="65" t="s">
        <v>220</v>
      </c>
      <c r="G221" s="60" t="s">
        <v>220</v>
      </c>
    </row>
    <row r="222" spans="1:7" ht="45" x14ac:dyDescent="0.2">
      <c r="A222" s="63">
        <f>A219+1</f>
        <v>130</v>
      </c>
      <c r="B222" s="60"/>
      <c r="C222" s="62" t="s">
        <v>412</v>
      </c>
      <c r="D222" s="61" t="s">
        <v>246</v>
      </c>
      <c r="E222" s="71">
        <v>18</v>
      </c>
      <c r="F222" s="52">
        <v>0</v>
      </c>
      <c r="G222" s="65">
        <f>ROUND(E222*ROUND(F222,2),2)</f>
        <v>0</v>
      </c>
    </row>
    <row r="223" spans="1:7" ht="30" x14ac:dyDescent="0.2">
      <c r="A223" s="60"/>
      <c r="B223" s="61" t="s">
        <v>254</v>
      </c>
      <c r="C223" s="62" t="s">
        <v>334</v>
      </c>
      <c r="D223" s="60"/>
      <c r="E223" s="60" t="s">
        <v>220</v>
      </c>
      <c r="F223" s="65" t="s">
        <v>220</v>
      </c>
      <c r="G223" s="60" t="s">
        <v>220</v>
      </c>
    </row>
    <row r="224" spans="1:7" ht="45" x14ac:dyDescent="0.2">
      <c r="A224" s="63">
        <f>A222+1</f>
        <v>131</v>
      </c>
      <c r="B224" s="60"/>
      <c r="C224" s="62" t="s">
        <v>335</v>
      </c>
      <c r="D224" s="61" t="s">
        <v>246</v>
      </c>
      <c r="E224" s="71">
        <v>182</v>
      </c>
      <c r="F224" s="52">
        <v>0</v>
      </c>
      <c r="G224" s="65">
        <f>ROUND(E224*ROUND(F224,2),2)</f>
        <v>0</v>
      </c>
    </row>
    <row r="225" spans="1:7" ht="30" x14ac:dyDescent="0.2">
      <c r="A225" s="63">
        <f>A224+1</f>
        <v>132</v>
      </c>
      <c r="B225" s="60"/>
      <c r="C225" s="62" t="s">
        <v>336</v>
      </c>
      <c r="D225" s="61" t="s">
        <v>246</v>
      </c>
      <c r="E225" s="71">
        <v>18</v>
      </c>
      <c r="F225" s="52">
        <v>0</v>
      </c>
      <c r="G225" s="65">
        <f>ROUND(E225*ROUND(F225,2),2)</f>
        <v>0</v>
      </c>
    </row>
    <row r="226" spans="1:7" x14ac:dyDescent="0.2">
      <c r="A226" s="57"/>
      <c r="B226" s="58" t="s">
        <v>257</v>
      </c>
      <c r="C226" s="70" t="s">
        <v>258</v>
      </c>
      <c r="D226" s="57"/>
      <c r="E226" s="57"/>
      <c r="F226" s="68"/>
      <c r="G226" s="57"/>
    </row>
    <row r="227" spans="1:7" ht="30" x14ac:dyDescent="0.2">
      <c r="A227" s="60"/>
      <c r="B227" s="61" t="s">
        <v>259</v>
      </c>
      <c r="C227" s="62" t="s">
        <v>342</v>
      </c>
      <c r="D227" s="60"/>
      <c r="E227" s="60" t="s">
        <v>220</v>
      </c>
      <c r="F227" s="65" t="s">
        <v>220</v>
      </c>
      <c r="G227" s="60" t="s">
        <v>220</v>
      </c>
    </row>
    <row r="228" spans="1:7" ht="45" x14ac:dyDescent="0.2">
      <c r="A228" s="63">
        <f>A225+1</f>
        <v>133</v>
      </c>
      <c r="B228" s="60"/>
      <c r="C228" s="62" t="s">
        <v>343</v>
      </c>
      <c r="D228" s="61" t="s">
        <v>244</v>
      </c>
      <c r="E228" s="71">
        <v>265</v>
      </c>
      <c r="F228" s="52">
        <v>0</v>
      </c>
      <c r="G228" s="65">
        <f>ROUND(E228*ROUND(F228,2),2)</f>
        <v>0</v>
      </c>
    </row>
    <row r="229" spans="1:7" ht="30" x14ac:dyDescent="0.2">
      <c r="A229" s="60"/>
      <c r="B229" s="61" t="s">
        <v>261</v>
      </c>
      <c r="C229" s="62" t="s">
        <v>346</v>
      </c>
      <c r="D229" s="60"/>
      <c r="E229" s="60" t="s">
        <v>220</v>
      </c>
      <c r="F229" s="65" t="s">
        <v>220</v>
      </c>
      <c r="G229" s="60" t="s">
        <v>220</v>
      </c>
    </row>
    <row r="230" spans="1:7" ht="30" x14ac:dyDescent="0.2">
      <c r="A230" s="63">
        <f>A228+1</f>
        <v>134</v>
      </c>
      <c r="B230" s="60"/>
      <c r="C230" s="62" t="s">
        <v>347</v>
      </c>
      <c r="D230" s="61" t="s">
        <v>244</v>
      </c>
      <c r="E230" s="73">
        <v>265</v>
      </c>
      <c r="F230" s="52">
        <v>0</v>
      </c>
      <c r="G230" s="65">
        <f>ROUND(E230*ROUND(F230,2),2)</f>
        <v>0</v>
      </c>
    </row>
    <row r="231" spans="1:7" ht="30" x14ac:dyDescent="0.2">
      <c r="A231" s="60"/>
      <c r="B231" s="61" t="s">
        <v>262</v>
      </c>
      <c r="C231" s="62" t="s">
        <v>348</v>
      </c>
      <c r="D231" s="60"/>
      <c r="E231" s="60" t="s">
        <v>220</v>
      </c>
      <c r="F231" s="65" t="s">
        <v>220</v>
      </c>
      <c r="G231" s="60" t="s">
        <v>220</v>
      </c>
    </row>
    <row r="232" spans="1:7" ht="30" x14ac:dyDescent="0.2">
      <c r="A232" s="63">
        <f>A230+1</f>
        <v>135</v>
      </c>
      <c r="B232" s="60"/>
      <c r="C232" s="62" t="s">
        <v>349</v>
      </c>
      <c r="D232" s="61" t="s">
        <v>244</v>
      </c>
      <c r="E232" s="73">
        <v>506</v>
      </c>
      <c r="F232" s="52">
        <v>0</v>
      </c>
      <c r="G232" s="65">
        <f>ROUND(E232*ROUND(F232,2),2)</f>
        <v>0</v>
      </c>
    </row>
    <row r="233" spans="1:7" ht="30" x14ac:dyDescent="0.2">
      <c r="A233" s="60"/>
      <c r="B233" s="61" t="s">
        <v>263</v>
      </c>
      <c r="C233" s="62" t="s">
        <v>350</v>
      </c>
      <c r="D233" s="60"/>
      <c r="E233" s="60" t="s">
        <v>220</v>
      </c>
      <c r="F233" s="65" t="s">
        <v>220</v>
      </c>
      <c r="G233" s="60" t="s">
        <v>220</v>
      </c>
    </row>
    <row r="234" spans="1:7" ht="45" x14ac:dyDescent="0.2">
      <c r="A234" s="63">
        <f>A232+1</f>
        <v>136</v>
      </c>
      <c r="B234" s="60"/>
      <c r="C234" s="62" t="s">
        <v>351</v>
      </c>
      <c r="D234" s="61" t="s">
        <v>244</v>
      </c>
      <c r="E234" s="73">
        <v>265</v>
      </c>
      <c r="F234" s="52">
        <v>0</v>
      </c>
      <c r="G234" s="65">
        <f>ROUND(E234*ROUND(F234,2),2)</f>
        <v>0</v>
      </c>
    </row>
    <row r="235" spans="1:7" x14ac:dyDescent="0.2">
      <c r="A235" s="60"/>
      <c r="B235" s="61" t="s">
        <v>264</v>
      </c>
      <c r="C235" s="62" t="s">
        <v>353</v>
      </c>
      <c r="D235" s="60"/>
      <c r="E235" s="60" t="s">
        <v>220</v>
      </c>
      <c r="F235" s="65" t="s">
        <v>220</v>
      </c>
      <c r="G235" s="60" t="s">
        <v>220</v>
      </c>
    </row>
    <row r="236" spans="1:7" ht="45" x14ac:dyDescent="0.2">
      <c r="A236" s="63">
        <f>A234+1</f>
        <v>137</v>
      </c>
      <c r="B236" s="60"/>
      <c r="C236" s="66" t="s">
        <v>434</v>
      </c>
      <c r="D236" s="61" t="s">
        <v>244</v>
      </c>
      <c r="E236" s="73">
        <v>265</v>
      </c>
      <c r="F236" s="52">
        <v>0</v>
      </c>
      <c r="G236" s="65">
        <f>ROUND(E236*ROUND(F236,2),2)</f>
        <v>0</v>
      </c>
    </row>
    <row r="237" spans="1:7" x14ac:dyDescent="0.2">
      <c r="A237" s="57"/>
      <c r="B237" s="58" t="s">
        <v>265</v>
      </c>
      <c r="C237" s="70" t="s">
        <v>266</v>
      </c>
      <c r="D237" s="57"/>
      <c r="E237" s="57"/>
      <c r="F237" s="68"/>
      <c r="G237" s="57"/>
    </row>
    <row r="238" spans="1:7" x14ac:dyDescent="0.2">
      <c r="A238" s="60"/>
      <c r="B238" s="61" t="s">
        <v>267</v>
      </c>
      <c r="C238" s="62" t="s">
        <v>354</v>
      </c>
      <c r="D238" s="60"/>
      <c r="E238" s="60" t="s">
        <v>220</v>
      </c>
      <c r="F238" s="65" t="s">
        <v>220</v>
      </c>
      <c r="G238" s="60" t="s">
        <v>220</v>
      </c>
    </row>
    <row r="239" spans="1:7" ht="45" x14ac:dyDescent="0.2">
      <c r="A239" s="63">
        <f>A236+1</f>
        <v>138</v>
      </c>
      <c r="B239" s="60"/>
      <c r="C239" s="66" t="s">
        <v>430</v>
      </c>
      <c r="D239" s="61" t="s">
        <v>244</v>
      </c>
      <c r="E239" s="71">
        <v>265</v>
      </c>
      <c r="F239" s="52">
        <v>0</v>
      </c>
      <c r="G239" s="65">
        <f>ROUND(E239*ROUND(F239,2),2)</f>
        <v>0</v>
      </c>
    </row>
    <row r="240" spans="1:7" ht="30" x14ac:dyDescent="0.2">
      <c r="A240" s="63">
        <f>A239+1</f>
        <v>139</v>
      </c>
      <c r="B240" s="60"/>
      <c r="C240" s="62" t="s">
        <v>356</v>
      </c>
      <c r="D240" s="61" t="s">
        <v>244</v>
      </c>
      <c r="E240" s="71">
        <v>15</v>
      </c>
      <c r="F240" s="52">
        <v>0</v>
      </c>
      <c r="G240" s="65">
        <f>ROUND(E240*ROUND(F240,2),2)</f>
        <v>0</v>
      </c>
    </row>
    <row r="241" spans="1:7" ht="30" x14ac:dyDescent="0.2">
      <c r="A241" s="60"/>
      <c r="B241" s="61" t="s">
        <v>270</v>
      </c>
      <c r="C241" s="62" t="s">
        <v>357</v>
      </c>
      <c r="D241" s="60"/>
      <c r="E241" s="60" t="s">
        <v>220</v>
      </c>
      <c r="F241" s="65" t="s">
        <v>220</v>
      </c>
      <c r="G241" s="60" t="s">
        <v>220</v>
      </c>
    </row>
    <row r="242" spans="1:7" ht="30" x14ac:dyDescent="0.2">
      <c r="A242" s="63">
        <f>A240+1</f>
        <v>140</v>
      </c>
      <c r="B242" s="60"/>
      <c r="C242" s="66" t="s">
        <v>433</v>
      </c>
      <c r="D242" s="61" t="s">
        <v>244</v>
      </c>
      <c r="E242" s="71">
        <v>241</v>
      </c>
      <c r="F242" s="52">
        <v>0</v>
      </c>
      <c r="G242" s="65">
        <f>ROUND(E242*ROUND(F242,2),2)</f>
        <v>0</v>
      </c>
    </row>
    <row r="243" spans="1:7" x14ac:dyDescent="0.2">
      <c r="A243" s="57"/>
      <c r="B243" s="58" t="s">
        <v>271</v>
      </c>
      <c r="C243" s="67" t="s">
        <v>358</v>
      </c>
      <c r="D243" s="57"/>
      <c r="E243" s="57"/>
      <c r="F243" s="68"/>
      <c r="G243" s="57"/>
    </row>
    <row r="244" spans="1:7" x14ac:dyDescent="0.2">
      <c r="A244" s="60"/>
      <c r="B244" s="61" t="s">
        <v>274</v>
      </c>
      <c r="C244" s="62" t="s">
        <v>369</v>
      </c>
      <c r="D244" s="60"/>
      <c r="E244" s="60" t="s">
        <v>220</v>
      </c>
      <c r="F244" s="65" t="s">
        <v>220</v>
      </c>
      <c r="G244" s="60" t="s">
        <v>220</v>
      </c>
    </row>
    <row r="245" spans="1:7" ht="30" x14ac:dyDescent="0.2">
      <c r="A245" s="63">
        <f>A242+1</f>
        <v>141</v>
      </c>
      <c r="B245" s="60"/>
      <c r="C245" s="62" t="s">
        <v>370</v>
      </c>
      <c r="D245" s="61" t="s">
        <v>244</v>
      </c>
      <c r="E245" s="73">
        <v>68</v>
      </c>
      <c r="F245" s="52">
        <v>0</v>
      </c>
      <c r="G245" s="65">
        <f>ROUND(E245*ROUND(F245,2),2)</f>
        <v>0</v>
      </c>
    </row>
    <row r="246" spans="1:7" ht="30" x14ac:dyDescent="0.2">
      <c r="A246" s="57"/>
      <c r="B246" s="58" t="s">
        <v>275</v>
      </c>
      <c r="C246" s="67" t="s">
        <v>371</v>
      </c>
      <c r="D246" s="57"/>
      <c r="E246" s="57"/>
      <c r="F246" s="68"/>
      <c r="G246" s="57"/>
    </row>
    <row r="247" spans="1:7" x14ac:dyDescent="0.2">
      <c r="A247" s="60"/>
      <c r="B247" s="61" t="s">
        <v>276</v>
      </c>
      <c r="C247" s="62" t="s">
        <v>372</v>
      </c>
      <c r="D247" s="60"/>
      <c r="E247" s="60" t="s">
        <v>220</v>
      </c>
      <c r="F247" s="65" t="s">
        <v>220</v>
      </c>
      <c r="G247" s="60" t="s">
        <v>220</v>
      </c>
    </row>
    <row r="248" spans="1:7" ht="45" x14ac:dyDescent="0.2">
      <c r="A248" s="63">
        <f>A245+1</f>
        <v>142</v>
      </c>
      <c r="B248" s="60"/>
      <c r="C248" s="62" t="s">
        <v>373</v>
      </c>
      <c r="D248" s="61" t="s">
        <v>244</v>
      </c>
      <c r="E248" s="71">
        <v>12.32</v>
      </c>
      <c r="F248" s="52">
        <v>0</v>
      </c>
      <c r="G248" s="65">
        <f>ROUND(E248*ROUND(F248,2),2)</f>
        <v>0</v>
      </c>
    </row>
    <row r="249" spans="1:7" x14ac:dyDescent="0.2">
      <c r="A249" s="60"/>
      <c r="B249" s="61" t="s">
        <v>277</v>
      </c>
      <c r="C249" s="62" t="s">
        <v>374</v>
      </c>
      <c r="D249" s="60"/>
      <c r="E249" s="64" t="s">
        <v>220</v>
      </c>
      <c r="F249" s="65" t="s">
        <v>220</v>
      </c>
      <c r="G249" s="60" t="s">
        <v>220</v>
      </c>
    </row>
    <row r="250" spans="1:7" ht="30" x14ac:dyDescent="0.2">
      <c r="A250" s="63">
        <f>A248+1</f>
        <v>143</v>
      </c>
      <c r="B250" s="60"/>
      <c r="C250" s="62" t="s">
        <v>375</v>
      </c>
      <c r="D250" s="61" t="s">
        <v>226</v>
      </c>
      <c r="E250" s="73">
        <v>1</v>
      </c>
      <c r="F250" s="52">
        <v>0</v>
      </c>
      <c r="G250" s="65">
        <f t="shared" ref="G250:G253" si="33">ROUND(E250*ROUND(F250,2),2)</f>
        <v>0</v>
      </c>
    </row>
    <row r="251" spans="1:7" ht="30" x14ac:dyDescent="0.2">
      <c r="A251" s="63">
        <f>A250+1</f>
        <v>144</v>
      </c>
      <c r="B251" s="60"/>
      <c r="C251" s="62" t="s">
        <v>377</v>
      </c>
      <c r="D251" s="61" t="s">
        <v>226</v>
      </c>
      <c r="E251" s="73">
        <v>1</v>
      </c>
      <c r="F251" s="52">
        <v>0</v>
      </c>
      <c r="G251" s="65">
        <f t="shared" si="33"/>
        <v>0</v>
      </c>
    </row>
    <row r="252" spans="1:7" ht="30" x14ac:dyDescent="0.2">
      <c r="A252" s="63">
        <f t="shared" ref="A252:A253" si="34">A251+1</f>
        <v>145</v>
      </c>
      <c r="B252" s="60"/>
      <c r="C252" s="62" t="s">
        <v>380</v>
      </c>
      <c r="D252" s="61" t="s">
        <v>226</v>
      </c>
      <c r="E252" s="73">
        <v>2</v>
      </c>
      <c r="F252" s="52">
        <v>0</v>
      </c>
      <c r="G252" s="65">
        <f t="shared" si="33"/>
        <v>0</v>
      </c>
    </row>
    <row r="253" spans="1:7" ht="30" x14ac:dyDescent="0.2">
      <c r="A253" s="63">
        <f t="shared" si="34"/>
        <v>146</v>
      </c>
      <c r="B253" s="60"/>
      <c r="C253" s="62" t="s">
        <v>381</v>
      </c>
      <c r="D253" s="61" t="s">
        <v>226</v>
      </c>
      <c r="E253" s="73">
        <v>3</v>
      </c>
      <c r="F253" s="52">
        <v>0</v>
      </c>
      <c r="G253" s="65">
        <f t="shared" si="33"/>
        <v>0</v>
      </c>
    </row>
    <row r="254" spans="1:7" x14ac:dyDescent="0.2">
      <c r="A254" s="57"/>
      <c r="B254" s="58" t="s">
        <v>286</v>
      </c>
      <c r="C254" s="67" t="s">
        <v>398</v>
      </c>
      <c r="D254" s="57"/>
      <c r="E254" s="57"/>
      <c r="F254" s="68"/>
      <c r="G254" s="57"/>
    </row>
    <row r="255" spans="1:7" x14ac:dyDescent="0.2">
      <c r="A255" s="60"/>
      <c r="B255" s="61" t="s">
        <v>287</v>
      </c>
      <c r="C255" s="62" t="s">
        <v>399</v>
      </c>
      <c r="D255" s="60"/>
      <c r="E255" s="60" t="s">
        <v>220</v>
      </c>
      <c r="F255" s="65" t="s">
        <v>220</v>
      </c>
      <c r="G255" s="60" t="s">
        <v>220</v>
      </c>
    </row>
    <row r="256" spans="1:7" ht="45" x14ac:dyDescent="0.2">
      <c r="A256" s="63">
        <f>A253+1</f>
        <v>147</v>
      </c>
      <c r="B256" s="60"/>
      <c r="C256" s="62" t="s">
        <v>400</v>
      </c>
      <c r="D256" s="61" t="s">
        <v>244</v>
      </c>
      <c r="E256" s="65">
        <v>100</v>
      </c>
      <c r="F256" s="52">
        <v>0</v>
      </c>
      <c r="G256" s="65">
        <f>ROUND(E256*ROUND(F256,2),2)</f>
        <v>0</v>
      </c>
    </row>
    <row r="257" spans="1:10" x14ac:dyDescent="0.2">
      <c r="A257" s="57"/>
      <c r="B257" s="58" t="s">
        <v>288</v>
      </c>
      <c r="C257" s="67" t="s">
        <v>401</v>
      </c>
      <c r="D257" s="57"/>
      <c r="E257" s="57"/>
      <c r="F257" s="68"/>
      <c r="G257" s="57"/>
    </row>
    <row r="258" spans="1:10" x14ac:dyDescent="0.2">
      <c r="A258" s="60"/>
      <c r="B258" s="61" t="s">
        <v>289</v>
      </c>
      <c r="C258" s="62" t="s">
        <v>402</v>
      </c>
      <c r="D258" s="60"/>
      <c r="E258" s="60" t="s">
        <v>220</v>
      </c>
      <c r="F258" s="65" t="s">
        <v>220</v>
      </c>
      <c r="G258" s="60" t="s">
        <v>220</v>
      </c>
    </row>
    <row r="259" spans="1:10" ht="45" x14ac:dyDescent="0.2">
      <c r="A259" s="60"/>
      <c r="B259" s="61" t="s">
        <v>290</v>
      </c>
      <c r="C259" s="62" t="s">
        <v>404</v>
      </c>
      <c r="D259" s="60"/>
      <c r="E259" s="60" t="s">
        <v>220</v>
      </c>
      <c r="F259" s="65" t="s">
        <v>220</v>
      </c>
      <c r="G259" s="60" t="s">
        <v>220</v>
      </c>
    </row>
    <row r="260" spans="1:10" ht="30" x14ac:dyDescent="0.2">
      <c r="A260" s="76">
        <f>A256+1</f>
        <v>148</v>
      </c>
      <c r="B260" s="77"/>
      <c r="C260" s="78" t="s">
        <v>405</v>
      </c>
      <c r="D260" s="79" t="s">
        <v>248</v>
      </c>
      <c r="E260" s="82">
        <v>11</v>
      </c>
      <c r="F260" s="93">
        <v>0</v>
      </c>
      <c r="G260" s="65">
        <f>ROUND(E260*ROUND(F260,2),2)</f>
        <v>0</v>
      </c>
    </row>
    <row r="261" spans="1:10" x14ac:dyDescent="0.2">
      <c r="A261" s="109" t="s">
        <v>232</v>
      </c>
      <c r="B261" s="109"/>
      <c r="C261" s="109"/>
      <c r="D261" s="109"/>
      <c r="E261" s="109"/>
      <c r="F261" s="109"/>
      <c r="G261" s="81">
        <f>SUM(G136:G260)</f>
        <v>0</v>
      </c>
    </row>
    <row r="262" spans="1:10" x14ac:dyDescent="0.2">
      <c r="A262" s="109" t="s">
        <v>223</v>
      </c>
      <c r="B262" s="109"/>
      <c r="C262" s="109"/>
      <c r="D262" s="109"/>
      <c r="E262" s="109"/>
      <c r="F262" s="109"/>
      <c r="G262" s="81">
        <f>ROUND(G261*0.23,2)</f>
        <v>0</v>
      </c>
    </row>
    <row r="263" spans="1:10" x14ac:dyDescent="0.2">
      <c r="A263" s="109" t="s">
        <v>233</v>
      </c>
      <c r="B263" s="109"/>
      <c r="C263" s="109"/>
      <c r="D263" s="109"/>
      <c r="E263" s="109"/>
      <c r="F263" s="109"/>
      <c r="G263" s="81">
        <f>G261+G262</f>
        <v>0</v>
      </c>
    </row>
    <row r="264" spans="1:10" x14ac:dyDescent="0.2">
      <c r="A264" s="120" t="s">
        <v>432</v>
      </c>
      <c r="B264" s="120"/>
      <c r="C264" s="120"/>
      <c r="D264" s="120"/>
      <c r="E264" s="120"/>
      <c r="F264" s="120"/>
      <c r="G264" s="83">
        <f>G132+G261</f>
        <v>0</v>
      </c>
    </row>
    <row r="265" spans="1:10" ht="15.75" thickBot="1" x14ac:dyDescent="0.25">
      <c r="A265" s="120" t="s">
        <v>223</v>
      </c>
      <c r="B265" s="120"/>
      <c r="C265" s="120"/>
      <c r="D265" s="120"/>
      <c r="E265" s="120"/>
      <c r="F265" s="120"/>
      <c r="G265" s="90">
        <f>ROUND(G264*0.23,2)</f>
        <v>0</v>
      </c>
      <c r="J265" s="84"/>
    </row>
    <row r="266" spans="1:10" ht="15.75" thickBot="1" x14ac:dyDescent="0.25">
      <c r="A266" s="120" t="s">
        <v>234</v>
      </c>
      <c r="B266" s="120"/>
      <c r="C266" s="120"/>
      <c r="D266" s="120"/>
      <c r="E266" s="120"/>
      <c r="F266" s="121"/>
      <c r="G266" s="91">
        <f>G264+G265</f>
        <v>0</v>
      </c>
    </row>
    <row r="267" spans="1:10" x14ac:dyDescent="0.2">
      <c r="A267" s="85"/>
      <c r="B267" s="85"/>
      <c r="C267" s="86"/>
      <c r="D267" s="85"/>
      <c r="E267" s="85"/>
    </row>
    <row r="268" spans="1:10" x14ac:dyDescent="0.2">
      <c r="A268" s="85"/>
      <c r="B268" s="85"/>
      <c r="C268" s="86"/>
      <c r="D268" s="85"/>
      <c r="E268" s="85"/>
    </row>
    <row r="269" spans="1:10" x14ac:dyDescent="0.2">
      <c r="A269" s="85"/>
      <c r="B269" s="85"/>
      <c r="C269" s="86"/>
      <c r="D269" s="85"/>
      <c r="E269" s="85"/>
    </row>
    <row r="270" spans="1:10" x14ac:dyDescent="0.2">
      <c r="A270" s="85"/>
      <c r="B270" s="85"/>
      <c r="C270" s="86"/>
      <c r="D270" s="85"/>
      <c r="E270" s="85"/>
    </row>
    <row r="271" spans="1:10" x14ac:dyDescent="0.25">
      <c r="E271" s="111" t="s">
        <v>235</v>
      </c>
      <c r="F271" s="111"/>
      <c r="G271" s="111"/>
    </row>
    <row r="272" spans="1:10" s="89" customFormat="1" ht="24.95" customHeight="1" x14ac:dyDescent="0.2">
      <c r="A272" s="88"/>
      <c r="B272" s="88"/>
      <c r="D272" s="88"/>
      <c r="E272" s="110" t="s">
        <v>236</v>
      </c>
      <c r="F272" s="110"/>
      <c r="G272" s="110"/>
    </row>
  </sheetData>
  <sheetProtection algorithmName="SHA-512" hashValue="wq6GsEi9EbcKrX0LpLysTi0R4PQKqyqejAa3LF3v4G/66KSpymqJ/2/v0E4x5Y8XqnrftdubAvSnmcFat8+lvA==" saltValue="XZTu4FkFKtiDJD5QKlLKeg==" spinCount="100000" sheet="1" objects="1" scenarios="1"/>
  <mergeCells count="17">
    <mergeCell ref="A133:F133"/>
    <mergeCell ref="A134:F134"/>
    <mergeCell ref="A261:F261"/>
    <mergeCell ref="E272:G272"/>
    <mergeCell ref="E271:G271"/>
    <mergeCell ref="A1:G1"/>
    <mergeCell ref="A3:G3"/>
    <mergeCell ref="A6:G6"/>
    <mergeCell ref="A135:G135"/>
    <mergeCell ref="A264:F264"/>
    <mergeCell ref="A265:F265"/>
    <mergeCell ref="A266:F266"/>
    <mergeCell ref="A207:G207"/>
    <mergeCell ref="A262:F262"/>
    <mergeCell ref="A263:F263"/>
    <mergeCell ref="A2:G2"/>
    <mergeCell ref="A132:F132"/>
  </mergeCells>
  <printOptions horizontalCentered="1"/>
  <pageMargins left="0.78740157480314965" right="0.59055118110236227" top="0.78740157480314965" bottom="0.78740157480314965" header="0.39370078740157483" footer="0.39370078740157483"/>
  <pageSetup paperSize="9" scale="94" orientation="portrait" r:id="rId1"/>
  <headerFooter>
    <oddHeader>&amp;R&amp;"-,Standardowy"&amp;11Formularz 2.2</oddHeader>
    <oddFooter>&amp;C&amp;"-,Standardowy"&amp;11Strona &amp;P z &amp;N</oddFooter>
  </headerFooter>
  <rowBreaks count="2" manualBreakCount="2">
    <brk id="68" max="6" man="1"/>
    <brk id="2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Kosztorys ofertowy  </vt:lpstr>
      <vt:lpstr>'Kosztorys ofertowy  '!Obszar_wydruku</vt:lpstr>
      <vt:lpstr>'Kosztorys ofertowy 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annas</cp:lastModifiedBy>
  <cp:lastPrinted>2020-12-31T11:34:55Z</cp:lastPrinted>
  <dcterms:created xsi:type="dcterms:W3CDTF">2020-07-20T11:47:13Z</dcterms:created>
  <dcterms:modified xsi:type="dcterms:W3CDTF">2021-01-22T12:43:04Z</dcterms:modified>
</cp:coreProperties>
</file>