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M:\__Przetargi 2020\Zad. 24 Rozbudowa drogi powiatowej nr 3505W Jaszowice - Wacławów - Sławno\Pytania do przeatrgu\Pytania i odpowiedzi oraz zmiana SIWZ na BIP\"/>
    </mc:Choice>
  </mc:AlternateContent>
  <xr:revisionPtr revIDLastSave="0" documentId="13_ncr:1_{6707B667-55E6-41D8-8F94-93E21570045D}" xr6:coauthVersionLast="46" xr6:coauthVersionMax="46" xr10:uidLastSave="{00000000-0000-0000-0000-000000000000}"/>
  <workbookProtection workbookAlgorithmName="SHA-512" workbookHashValue="xO3AU7KI66BymNHHUuw/392C8NDFOxLvgQaVc3ukKyM5yOpAqOTLDyV9IY3QsqOwAdJTalAElp/qn2zc0nJMcg==" workbookSaltValue="V8pLcBnw10LMI1i14Db98g==" workbookSpinCount="100000" lockStructure="1"/>
  <bookViews>
    <workbookView xWindow="-120" yWindow="-120" windowWidth="29040" windowHeight="15840" xr2:uid="{00000000-000D-0000-FFFF-FFFF00000000}"/>
  </bookViews>
  <sheets>
    <sheet name="Kosztorys" sheetId="2" r:id="rId1"/>
  </sheets>
  <definedNames>
    <definedName name="_xlnm.Print_Area" localSheetId="0">Kosztorys!$A$1:$G$221</definedName>
    <definedName name="_xlnm.Print_Titles" localSheetId="0">Kosztorys!$4:$5</definedName>
  </definedNames>
  <calcPr calcId="191029"/>
</workbook>
</file>

<file path=xl/calcChain.xml><?xml version="1.0" encoding="utf-8"?>
<calcChain xmlns="http://schemas.openxmlformats.org/spreadsheetml/2006/main">
  <c r="G34" i="2" l="1"/>
  <c r="G35" i="2"/>
  <c r="G36" i="2"/>
  <c r="G37" i="2"/>
  <c r="E58" i="2"/>
  <c r="E61" i="2"/>
  <c r="E76" i="2"/>
  <c r="E35" i="2"/>
  <c r="E34" i="2"/>
  <c r="G208" i="2" l="1"/>
  <c r="G206" i="2"/>
  <c r="G205" i="2"/>
  <c r="G204" i="2"/>
  <c r="G203" i="2"/>
  <c r="G202" i="2"/>
  <c r="G199" i="2"/>
  <c r="G196" i="2"/>
  <c r="G193" i="2"/>
  <c r="G191" i="2"/>
  <c r="G189" i="2"/>
  <c r="G186" i="2"/>
  <c r="G184" i="2"/>
  <c r="G182" i="2"/>
  <c r="G180" i="2"/>
  <c r="G176" i="2"/>
  <c r="G175" i="2"/>
  <c r="G172" i="2"/>
  <c r="G171" i="2"/>
  <c r="G170" i="2"/>
  <c r="G168" i="2"/>
  <c r="G166" i="2"/>
  <c r="G165" i="2"/>
  <c r="G164" i="2"/>
  <c r="G162" i="2"/>
  <c r="G154" i="2"/>
  <c r="G152" i="2"/>
  <c r="G151" i="2"/>
  <c r="G150" i="2"/>
  <c r="G149" i="2"/>
  <c r="G148" i="2"/>
  <c r="G147" i="2"/>
  <c r="G146" i="2"/>
  <c r="G145" i="2"/>
  <c r="G144" i="2"/>
  <c r="G143" i="2"/>
  <c r="G140" i="2"/>
  <c r="G139" i="2"/>
  <c r="G137" i="2"/>
  <c r="G136" i="2"/>
  <c r="G135" i="2"/>
  <c r="G134" i="2"/>
  <c r="G133" i="2"/>
  <c r="G132" i="2"/>
  <c r="G130" i="2"/>
  <c r="G127" i="2"/>
  <c r="G126" i="2"/>
  <c r="G124" i="2"/>
  <c r="G123" i="2"/>
  <c r="G122" i="2"/>
  <c r="G121" i="2"/>
  <c r="G120" i="2"/>
  <c r="G119" i="2"/>
  <c r="G118" i="2"/>
  <c r="G116" i="2"/>
  <c r="G115" i="2"/>
  <c r="G114" i="2"/>
  <c r="G113" i="2"/>
  <c r="G110" i="2"/>
  <c r="G108" i="2"/>
  <c r="G107" i="2"/>
  <c r="G106" i="2"/>
  <c r="G105" i="2"/>
  <c r="G104" i="2"/>
  <c r="G103" i="2"/>
  <c r="G101" i="2"/>
  <c r="G100" i="2"/>
  <c r="G99" i="2"/>
  <c r="G98" i="2"/>
  <c r="G97" i="2"/>
  <c r="G96" i="2"/>
  <c r="G94" i="2"/>
  <c r="G93" i="2"/>
  <c r="G92" i="2"/>
  <c r="G91" i="2"/>
  <c r="G90" i="2"/>
  <c r="G89" i="2"/>
  <c r="G86" i="2"/>
  <c r="G85" i="2"/>
  <c r="G84" i="2"/>
  <c r="G82" i="2"/>
  <c r="G81" i="2"/>
  <c r="G79" i="2"/>
  <c r="G77" i="2"/>
  <c r="G76" i="2"/>
  <c r="G75" i="2"/>
  <c r="G74" i="2"/>
  <c r="G73" i="2"/>
  <c r="G71" i="2"/>
  <c r="G70" i="2"/>
  <c r="G68" i="2"/>
  <c r="G67" i="2"/>
  <c r="G66" i="2"/>
  <c r="G65" i="2"/>
  <c r="G64" i="2"/>
  <c r="G62" i="2"/>
  <c r="G61" i="2"/>
  <c r="G59" i="2"/>
  <c r="G58" i="2"/>
  <c r="G57" i="2"/>
  <c r="G56" i="2"/>
  <c r="G55" i="2"/>
  <c r="G51" i="2"/>
  <c r="G49" i="2"/>
  <c r="G48" i="2"/>
  <c r="G47" i="2"/>
  <c r="G46" i="2"/>
  <c r="G45" i="2"/>
  <c r="G42" i="2"/>
  <c r="G41" i="2"/>
  <c r="G40" i="2"/>
  <c r="G39" i="2"/>
  <c r="G38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5" i="2"/>
  <c r="G14" i="2"/>
  <c r="G13" i="2"/>
  <c r="G12" i="2"/>
  <c r="G11" i="2"/>
  <c r="G9" i="2"/>
  <c r="A13" i="2"/>
  <c r="A14" i="2" s="1"/>
  <c r="A15" i="2" s="1"/>
  <c r="A17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9" i="2" s="1"/>
  <c r="A40" i="2" s="1"/>
  <c r="A41" i="2" s="1"/>
  <c r="A42" i="2" s="1"/>
  <c r="G210" i="2" l="1"/>
  <c r="G211" i="2" s="1"/>
  <c r="G212" i="2" s="1"/>
  <c r="G156" i="2"/>
  <c r="G157" i="2" s="1"/>
  <c r="A45" i="2"/>
  <c r="A46" i="2" s="1"/>
  <c r="A47" i="2" s="1"/>
  <c r="A48" i="2" s="1"/>
  <c r="A49" i="2" s="1"/>
  <c r="A51" i="2" s="1"/>
  <c r="A55" i="2" s="1"/>
  <c r="A56" i="2" s="1"/>
  <c r="A57" i="2" s="1"/>
  <c r="A58" i="2" s="1"/>
  <c r="A59" i="2" s="1"/>
  <c r="A61" i="2" s="1"/>
  <c r="A62" i="2" s="1"/>
  <c r="A64" i="2" s="1"/>
  <c r="A65" i="2" s="1"/>
  <c r="A66" i="2" s="1"/>
  <c r="A67" i="2" s="1"/>
  <c r="A68" i="2" s="1"/>
  <c r="A70" i="2" s="1"/>
  <c r="A71" i="2" s="1"/>
  <c r="A73" i="2" s="1"/>
  <c r="A74" i="2" s="1"/>
  <c r="A75" i="2" s="1"/>
  <c r="A76" i="2" s="1"/>
  <c r="A77" i="2" s="1"/>
  <c r="A79" i="2" s="1"/>
  <c r="A81" i="2" s="1"/>
  <c r="A82" i="2" s="1"/>
  <c r="A84" i="2" s="1"/>
  <c r="A85" i="2" s="1"/>
  <c r="A86" i="2" s="1"/>
  <c r="A89" i="2" s="1"/>
  <c r="A90" i="2" s="1"/>
  <c r="A91" i="2" s="1"/>
  <c r="A92" i="2" s="1"/>
  <c r="A93" i="2" s="1"/>
  <c r="A94" i="2" s="1"/>
  <c r="A96" i="2" s="1"/>
  <c r="A97" i="2" s="1"/>
  <c r="A98" i="2" s="1"/>
  <c r="A99" i="2" s="1"/>
  <c r="A100" i="2" s="1"/>
  <c r="A101" i="2" s="1"/>
  <c r="A103" i="2" s="1"/>
  <c r="A104" i="2" s="1"/>
  <c r="A105" i="2" s="1"/>
  <c r="A106" i="2" s="1"/>
  <c r="A107" i="2" s="1"/>
  <c r="A108" i="2" s="1"/>
  <c r="A110" i="2" s="1"/>
  <c r="A113" i="2" s="1"/>
  <c r="A114" i="2" s="1"/>
  <c r="A115" i="2" s="1"/>
  <c r="A116" i="2" s="1"/>
  <c r="A118" i="2" s="1"/>
  <c r="A119" i="2" s="1"/>
  <c r="A120" i="2" s="1"/>
  <c r="A121" i="2" s="1"/>
  <c r="A122" i="2" s="1"/>
  <c r="A123" i="2" s="1"/>
  <c r="A124" i="2" s="1"/>
  <c r="A126" i="2" s="1"/>
  <c r="A127" i="2" s="1"/>
  <c r="A130" i="2" s="1"/>
  <c r="A132" i="2" s="1"/>
  <c r="A133" i="2" s="1"/>
  <c r="A134" i="2" s="1"/>
  <c r="A135" i="2" s="1"/>
  <c r="A136" i="2" s="1"/>
  <c r="A137" i="2" s="1"/>
  <c r="A139" i="2" s="1"/>
  <c r="A140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4" i="2" s="1"/>
  <c r="A162" i="2" s="1"/>
  <c r="A164" i="2" s="1"/>
  <c r="A165" i="2" s="1"/>
  <c r="A166" i="2" s="1"/>
  <c r="A168" i="2" s="1"/>
  <c r="A170" i="2" s="1"/>
  <c r="A171" i="2" s="1"/>
  <c r="A172" i="2" s="1"/>
  <c r="A175" i="2" s="1"/>
  <c r="A176" i="2" s="1"/>
  <c r="A180" i="2" s="1"/>
  <c r="A182" i="2" s="1"/>
  <c r="A184" i="2" s="1"/>
  <c r="A186" i="2" s="1"/>
  <c r="A189" i="2" s="1"/>
  <c r="A191" i="2" s="1"/>
  <c r="A193" i="2" s="1"/>
  <c r="A196" i="2" s="1"/>
  <c r="A199" i="2" s="1"/>
  <c r="A202" i="2" s="1"/>
  <c r="A203" i="2" s="1"/>
  <c r="A204" i="2" s="1"/>
  <c r="A205" i="2" s="1"/>
  <c r="A206" i="2" s="1"/>
  <c r="A208" i="2" s="1"/>
  <c r="G214" i="2" l="1"/>
  <c r="G213" i="2"/>
  <c r="G158" i="2"/>
  <c r="G215" i="2" s="1"/>
</calcChain>
</file>

<file path=xl/sharedStrings.xml><?xml version="1.0" encoding="utf-8"?>
<sst xmlns="http://schemas.openxmlformats.org/spreadsheetml/2006/main" count="753" uniqueCount="204">
  <si>
    <t>Numer ST</t>
  </si>
  <si>
    <t xml:space="preserve">Wyszczególnienie elementów rozliczeniowych </t>
  </si>
  <si>
    <t>Ilość</t>
  </si>
  <si>
    <t>Cena jedostkowa</t>
  </si>
  <si>
    <t>Wartość netto</t>
  </si>
  <si>
    <t>I</t>
  </si>
  <si>
    <t>ROBOTY PRZYGOTOWAWCZE</t>
  </si>
  <si>
    <t>x</t>
  </si>
  <si>
    <t>Odtworzenie trasy i punktów wysokościowych</t>
  </si>
  <si>
    <t>D-01.01.01</t>
  </si>
  <si>
    <t>km</t>
  </si>
  <si>
    <t>Usunięcie  drzew wraz z korzeniami</t>
  </si>
  <si>
    <t>D-01.02.01</t>
  </si>
  <si>
    <t>szt.</t>
  </si>
  <si>
    <t>Zdjęcie warstwy ziemi urodzajnej</t>
  </si>
  <si>
    <t>D-01.02.02</t>
  </si>
  <si>
    <t>Rozbiórki elementów dróg i ulic</t>
  </si>
  <si>
    <t>D-01.02.04</t>
  </si>
  <si>
    <t>Rozebranie podbudowy zjazdów i chodników od km 1+600 do końca opracowania</t>
  </si>
  <si>
    <t>Rozebranie przepustów pod zjazdami od km 1+600 do końca opracowania</t>
  </si>
  <si>
    <t xml:space="preserve">Rozebranie istniejącego krawężnika </t>
  </si>
  <si>
    <t>m</t>
  </si>
  <si>
    <t>Rozebranie przepustów pod jezdnia</t>
  </si>
  <si>
    <t>Ogrodzenia do rozbiórki i przesunięcia /odbudowy</t>
  </si>
  <si>
    <t>szt</t>
  </si>
  <si>
    <t xml:space="preserve">Mechaniczne rozebranie płyt betonowych o grubości ok. 20 cm </t>
  </si>
  <si>
    <t>Mechaniczne rozebranie podbudowy żwirowej w rejonie skrzyżowania z dawną drogą wojewódzką</t>
  </si>
  <si>
    <t>Istniejące tarcze i słupki znaków do demontażu i przekazania Inwestorowi</t>
  </si>
  <si>
    <t>Rozbiórka barier stalowych</t>
  </si>
  <si>
    <t>II</t>
  </si>
  <si>
    <t>ROBOTY ZIEMNE</t>
  </si>
  <si>
    <t>Wykonanie wykopów</t>
  </si>
  <si>
    <t>D-02.01.01</t>
  </si>
  <si>
    <t>Wykonanie nasypów</t>
  </si>
  <si>
    <t>D-02.03.01</t>
  </si>
  <si>
    <t>III</t>
  </si>
  <si>
    <t>PODBUDOWY</t>
  </si>
  <si>
    <t>Koryto wraz z profilowaniem i zagęszczeniem podłoża</t>
  </si>
  <si>
    <t>D-04.01.01</t>
  </si>
  <si>
    <t xml:space="preserve">Mechaniczne wykonanie koryta w gruncie kategorii I-IV  z profilowaniem i zagęszczeniem podłoża - jezdnia główna </t>
  </si>
  <si>
    <t>od km 1+870 do 1+980; 2+200 do 2+300; 3+900 do 3+990; konstrukcja D</t>
  </si>
  <si>
    <t>skrzyżowania z drogami gminnymi - konstrukcja D</t>
  </si>
  <si>
    <t>Chodnik i zjazdy</t>
  </si>
  <si>
    <t>Kruszywo naturalne</t>
  </si>
  <si>
    <t>D-04.04.02A</t>
  </si>
  <si>
    <t>Pobocze z kruszywa naturalnego stabilizowanego mechanicznie 0/31,5 mm grub. 10 cm do przebudowy i uzupełnienia od km 0+060 do km 1+600</t>
  </si>
  <si>
    <t>Pobocze z kruszywa naturalnego stabilizowanego mechanicznie 0/31,5 mm grub. 10 cm na pozostałym odcinku</t>
  </si>
  <si>
    <t>Wykonanie warstwy mrozoochronnej  o CBR&gt;20% i k&gt;8m/dobę grub. 15 cm nawierzchnia główna</t>
  </si>
  <si>
    <t>D-04.02.02</t>
  </si>
  <si>
    <t xml:space="preserve">Zjazdy publiczne </t>
  </si>
  <si>
    <t>Wykonanie warstwy mrozoochronnej  o CBR&gt;20% i k&gt;8m/dobę grub. 10 cm nawierzchnia główna</t>
  </si>
  <si>
    <t xml:space="preserve">Pobocze do przebudowy </t>
  </si>
  <si>
    <t>Pobocze na pozostałym odcinku</t>
  </si>
  <si>
    <t>D-04.04.02A D-04.03.01</t>
  </si>
  <si>
    <t>Kruszywo łamane  stabilizowane mechanicznie Podbudowa z kruszywa łamanego stabilizowanego mechanicznie, CBR min 70  grub.  20 cm  wraz z oczyszczeniem i skropieniem</t>
  </si>
  <si>
    <t>Kruszywo łamane stabilizowane mechanicznie 0/31,5 mm-grub. 20 cm</t>
  </si>
  <si>
    <t>Zjazd z kruszywa na odcinku od km 1+600 do końca opracowania</t>
  </si>
  <si>
    <t xml:space="preserve">Kruszywo naturalne /(grunt z betoniarni stacjonarnej) stabilizowane cementem  o Rm=2,5MPa grub. 15 cm </t>
  </si>
  <si>
    <t>D-04.05.02.</t>
  </si>
  <si>
    <t>Ulepszenie podłoże z gruntu cementem Rm=2,5MPa i Rm=5Mpa</t>
  </si>
  <si>
    <t>Grunt stabilizowany cementem R = 5 MPa grub. 15 cm - chodnik</t>
  </si>
  <si>
    <t>Grunt stabilizowany cementem R = 5 MPa grub. 15 cm - zjazdy z kostki od km 1+600 do końca opracowania</t>
  </si>
  <si>
    <t>Grunt stabilizowany cementem R =  5 MPa grub. 15cm - zjazdy z kruszywa od km 1+600 do końca opracowania</t>
  </si>
  <si>
    <t>IV</t>
  </si>
  <si>
    <t>NAWIERZCHNIE Z BETONU ASFALTOWEGO</t>
  </si>
  <si>
    <t>D-04.07.01a D-04.03.01</t>
  </si>
  <si>
    <t>Podbudowa zasadnicza Podbudowa zasadnicza z betonu asfaltowego, AC 22 - grubość po zagęszczeniu 7 cm  wraz z oczyszczeniem i skropieniem</t>
  </si>
  <si>
    <t>D-04.07.01a</t>
  </si>
  <si>
    <t>od km 1+600 do 1870; od 1+980 do 2+200; od km 2+300 do 3+900; od 3+990 do 4+368 - konstrukcja E</t>
  </si>
  <si>
    <t>D-05.03.05b D-04.03.01</t>
  </si>
  <si>
    <t>Warstwa wiążąca Nawierzchnia z betonu asfaltowego– AC 16 W 50/70   - grub.po zagęszcz. 5 cm  wraz z oczyszczeniem i skropieniem</t>
  </si>
  <si>
    <t>D-05.03.05b</t>
  </si>
  <si>
    <t>D-05.03.05a</t>
  </si>
  <si>
    <t>Warstwa ścieralna Nawierzchnia z betonu asfaltowego, AC 11S 50/70  - grub. po zagęszcz. 4 cm</t>
  </si>
  <si>
    <t>D.05.03.26A</t>
  </si>
  <si>
    <t>V</t>
  </si>
  <si>
    <t>ODWODNIENIE</t>
  </si>
  <si>
    <t xml:space="preserve">Przepusty pod nawierzchnią główną </t>
  </si>
  <si>
    <t xml:space="preserve">D-03.01.03A </t>
  </si>
  <si>
    <t>Przepusty drogowe rurowe jednootworowe z rur PEHDo śr. 60 cm wraz z podsypką i zasypką zgodnie z PB</t>
  </si>
  <si>
    <t>Przepusty drogowe rurowe jednootworowe z rur PEHDo śr. 80 cm wraz z podsypką i zasypką zgodnie z PB</t>
  </si>
  <si>
    <t>Ściana czołowa z kamienia polnego i betonu lub prefabrykat dla przepustu o śr. 80 cm lub umocnienie betonem i kamieniem polnym</t>
  </si>
  <si>
    <t xml:space="preserve">Odwodnienie w obrębie zjazdów </t>
  </si>
  <si>
    <t>D-06.02.01A</t>
  </si>
  <si>
    <t>Przepusty drogowe rurowe jednootworowe z rur PEHDo śr. 40 cm wraz z podsypką i zasypką zgodnie z PB. Średnia długość przepustu 8,5 m</t>
  </si>
  <si>
    <t>Ściana czołowa prefabrykat dla przepustu o śr. 40 cm lub umocnienie za pomocą kamienia polnego i betonu</t>
  </si>
  <si>
    <t>D-03.02.01A</t>
  </si>
  <si>
    <t xml:space="preserve">Studzienki ściekowe uliczne , Fi 500 mm, z osadnikiem bez syfonu wraz z wpustem KPED 02.13 </t>
  </si>
  <si>
    <t>Kanały z rur typu PVC łączone na wcisk, Fi 200 mm (średnia długość 8m,  sztuk. 13)</t>
  </si>
  <si>
    <t>Ściek podchodnikowy wg KPED</t>
  </si>
  <si>
    <t>Rowy</t>
  </si>
  <si>
    <t>D-06.01.01</t>
  </si>
  <si>
    <t>Profilowanie rowu trapezowego, skarpy  1:1,5m,   Rów do przebudowy</t>
  </si>
  <si>
    <t>Profilowanie rowów trapezowych, skarpy  1:1,5m, szerokości dna 0,4 m.   Rowy wzdłuż drogi powiatowej</t>
  </si>
  <si>
    <t>VI</t>
  </si>
  <si>
    <t>ROBOTY WYKOŃCZENIOWE</t>
  </si>
  <si>
    <t xml:space="preserve">Odmulenie rowów   </t>
  </si>
  <si>
    <t>VII</t>
  </si>
  <si>
    <t xml:space="preserve">ELEMANTY ULIC </t>
  </si>
  <si>
    <t>D-08.02.02</t>
  </si>
  <si>
    <t>Kostka betonowa wibroprasowana, mini faza, grub. 8 cm  na podsypce cementowo-piaskowej 1:4 grub. 3 cm– zjazdy indywidualne z kostki</t>
  </si>
  <si>
    <t>Kostka betonowa wibroprasowana, mini faza, grub. 6  cm  na podsypce cementowo-piaskowej 1:4-grub. 3 cm - chodnik, podejścia do furtek</t>
  </si>
  <si>
    <t>D-08.01.01</t>
  </si>
  <si>
    <t>Krawężnik betonowy 20x30 cm na podsypce cementowo-piaskowej 1:4 i na ławie z oporem z betonu C12/15</t>
  </si>
  <si>
    <t xml:space="preserve">Krawężnik betonowy najazdowy 20x30 cm na podsypce cementowo-piaskowej 1:4 i na ławie z oporem z betonu C12/15 </t>
  </si>
  <si>
    <t>Płyty wskaźnikowe przy przejściach dla pieszych i zatoce autobusowej - szerokość 70 cm  2x(35x35x6) cm  na podsypce cementowo-piaskowej 1:4</t>
  </si>
  <si>
    <t>D-08.03.01</t>
  </si>
  <si>
    <t>Obrzeże betonowe 8x30 cm na pod sypce cementowo-piaskowej 1:4-chodnik, zjazdy od km 1+600 do końca opracowania</t>
  </si>
  <si>
    <t>Regulacja istniejących urządzeń uzbrojenia terenu</t>
  </si>
  <si>
    <t>D-01.03.07</t>
  </si>
  <si>
    <t>Regulacja wysokościowa studzienek teletechnicznych</t>
  </si>
  <si>
    <t>Zabezpieczenie rurami osłonowymi dwudzielnymi istniejącej sieci uzbrojenia teletechnicznego i elektrycznego</t>
  </si>
  <si>
    <t>VIII</t>
  </si>
  <si>
    <t>OZNAKOWANIE</t>
  </si>
  <si>
    <t xml:space="preserve">Oznakowanie pionowe (znaki średnie) </t>
  </si>
  <si>
    <t>D-07.01.01</t>
  </si>
  <si>
    <t>Ustawienie słupów rur stalowych o średnicy 70 mm do znaków pionowych wraz z wykopaniem i zasypaniem dołów oraz ubiciem.</t>
  </si>
  <si>
    <t>Tarcze znaków drogowych typu A typ 2</t>
  </si>
  <si>
    <t>Tarcze znaków drogowych typu B typ 1</t>
  </si>
  <si>
    <t>Tarcze znaków drogowych typu D typ 2</t>
  </si>
  <si>
    <t>Tarcze znaków drogowych typu E  typ 1</t>
  </si>
  <si>
    <t>Tarcze znaków drogowych typu F  typ 1</t>
  </si>
  <si>
    <t>Tarcze znaków drogowych typu T  typ 1</t>
  </si>
  <si>
    <t>Tarcze znaków drogowych typu U  typ 1</t>
  </si>
  <si>
    <t>Balustrada U-12a</t>
  </si>
  <si>
    <t>Bariera ochronna</t>
  </si>
  <si>
    <t xml:space="preserve">Oznakowanie poziome </t>
  </si>
  <si>
    <t>D-07.02.01</t>
  </si>
  <si>
    <t>Mechaniczne malowanie linii segregacyjnych i krawędziowych ciągłych i przerywanych na jezdni farbą chlorokauczukową P-1b, P-1e, P-1a, P-4, P-13, P-17,...  wg. Projektu stałej organizacji ruchu</t>
  </si>
  <si>
    <t>Razem branża drogowa i kanalizacyjna</t>
  </si>
  <si>
    <t>Drzew o średnicy pnia do 15 cm</t>
  </si>
  <si>
    <t>Drzew o średnicy pnia  od 16 do 30 cm</t>
  </si>
  <si>
    <t>Drzew o średnicy pnia  od 31 do 47 cm</t>
  </si>
  <si>
    <t>Drzew o obwodzie pnia  od 48 do 65 cm</t>
  </si>
  <si>
    <t>ha</t>
  </si>
  <si>
    <t>Usunięcie warstwy ziemi urodzajnej (humusu); grubość warstwy do 15 cm (na zjazdach i poboczu) wraz z wywozem na odkład</t>
  </si>
  <si>
    <t>Mechaniczne karczowanie, krzaki i poszycia średniej gęstości z transportem poza teren budowy</t>
  </si>
  <si>
    <t>Ściana czołowa  prefabrykat dla przepustu o śr. 60 cm lub umocnienie betonem i kamieniem polnym</t>
  </si>
  <si>
    <t>Ściek liniowy klasy B125  (125x1500) z kratą żeliwną mocowaną śrubami, na zjazdach o pochyleniu w kierunku posesji. Dla ok.  5 zjazdów.</t>
  </si>
  <si>
    <t>Wykonanie zabezpieczenia kamieniem polnym i betonem przy wylocie przykanalików</t>
  </si>
  <si>
    <t xml:space="preserve">Mechaniczne rozebranie podbudowy kruszywa łamanego grub. 15-20 cm do ponownego użycia po uzyskaniu zgody Inspektora </t>
  </si>
  <si>
    <t xml:space="preserve">Wykopy oraz przekopy  w gruncie kat. I-IV z transportem urobku  w obrębie lub poza teren budowy. </t>
  </si>
  <si>
    <t>Wykopy oraz przekopy w gruncie kat. I-IV z transportem urobku w obrębie lub poza teren budowy.  Odcinek od km 0+060 do km 1+600 Pod poszerzenie.</t>
  </si>
  <si>
    <t>Wykop pod budowę rowów wzdłuż drogi powiatowej w gruncie kat. I-IV z transportem urobku w obrębie lub poza teren budowy</t>
  </si>
  <si>
    <t>Wykop pod przebudowę rowów wzdłuż drogi powiatowej w gruncie kat. I-IV  z transportem urobku w obrębie lub poza teren budowy</t>
  </si>
  <si>
    <t>Wykop pod przebudowę rów wzdłuż drogi powiatowej w gruncie kat. I-IV  z transportem urobku w obrębie lub poza teren budowy odcinek od km 0+060 do km 1+600</t>
  </si>
  <si>
    <t>Drzew o obwodzie pnia  od 101 do 150 cm</t>
  </si>
  <si>
    <t>Drzew o obwodzie pnia  od 151 do 200 cm</t>
  </si>
  <si>
    <t>Usunięcie warstwy ziemi urodzajnej (humusu); grubość warstwy do 15 cm (na zjazdach i poboczu) wraz z wywozem na odkład na odległość do 5 km</t>
  </si>
  <si>
    <t xml:space="preserve">Rozbiórka nawierzchni asfaltowej  na skrzyżowaniu z dawną drogą wojewódzką </t>
  </si>
  <si>
    <t>Mechaniczne rozebranie podbudowy kruszywa łamanego grub. 15-20 cm do ponownego użycia po uzyskaniu zgody Inspektora w pasie drogi wojewódzkiej</t>
  </si>
  <si>
    <t xml:space="preserve">Wykopy oraz przekopy na odkład w gruncie kat. I-IV z transportem urobku na odległość do 5 km. </t>
  </si>
  <si>
    <t xml:space="preserve">Wykop pod budowę rowów wzdłuż drogi powiatowej w gruncie kat. I-IV </t>
  </si>
  <si>
    <t>skrzyżowanie z DW oraz  km 0+000 konstrukcja A</t>
  </si>
  <si>
    <t xml:space="preserve">Pobocze z kruszywa naturalnego stabilizowanego mechanicznie 0/31,5 mm grub. 10 cm na </t>
  </si>
  <si>
    <t>skrzyżowanie z DW oraz od km 0+000  konstrukcja A</t>
  </si>
  <si>
    <t>skrzyżowanie z DW  km 0+000 - konstrukcja  A</t>
  </si>
  <si>
    <t>skrzyżowanie z DW km 0+000  konstrukcja  A</t>
  </si>
  <si>
    <t>skrzyżowanie z DW  km 0+000   - konstrukcja  A</t>
  </si>
  <si>
    <t>skrzyżowanie z DW  km 0+000  -konstrukcja  A</t>
  </si>
  <si>
    <t xml:space="preserve">Razem branża drogowa </t>
  </si>
  <si>
    <t>Rozbudowa drogi powiatowej nr 3505W Jaszowice - Wacławów - Sławno 
 od km 2+063,00 do km 6+441,41, odcinek długości 4 378,41 m</t>
  </si>
  <si>
    <t>Rozbudowa skrzyżowania z drogą powiatową Zakrzew - Wolanów - Augustów</t>
  </si>
  <si>
    <t>Wartość kosztorysowa robót brutto</t>
  </si>
  <si>
    <t>Ogółem wartość kosztorysowa robót brutto</t>
  </si>
  <si>
    <t>na zamowienie pn.</t>
  </si>
  <si>
    <r>
      <t>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</si>
  <si>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indexed="8"/>
        <rFont val="Calibri"/>
        <family val="2"/>
        <charset val="238"/>
        <scheme val="minor"/>
      </rPr>
      <t>3</t>
    </r>
  </si>
  <si>
    <t>J.m.</t>
  </si>
  <si>
    <t>Rozbudowa drogi powiatowej od km 2+063,00 do km 6+441,41, odcinek długości 4 378,41 m</t>
  </si>
  <si>
    <t>(podpis i pieczęć upełnomocnionego
przedstawiciela Wykonawcy)</t>
  </si>
  <si>
    <t>Wartość kosztorysowa bez podatku VAT
rozbudowa skrzyżowania z drogą powiatową Zakrzew - Wolanów - Augustów</t>
  </si>
  <si>
    <t>…………………………………………………....</t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</si>
  <si>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</si>
  <si>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t>L.p.</t>
  </si>
  <si>
    <t>Wartość kosztorysowa bez podatku VAT
dla odc. od km 0+063,000 do km 6+441,41 oraz skrzyżowania z DP Zakrzew - Wolanów - Augustów</t>
  </si>
  <si>
    <t>Wartość kosztorysowa bez podatku VAT
odcinek od km 2+063,00 do km 6+441,41</t>
  </si>
  <si>
    <t>Wartość podatku VAT (23%)</t>
  </si>
  <si>
    <t>Wartość  podatku VAT (23%)</t>
  </si>
  <si>
    <t>Odtworzenie trasy i punktów wysokościowych przy liniowych robotach ziemnych w terenie równinnym(inwentaryzacja powykonawcza), wyznaczenie i utrwalenie na gruncie nowych punktów granicznych pasa drogowego  zgodnie z decyzją ZRID</t>
  </si>
  <si>
    <t>Odtworzenie trasy i punktów wysokościowych przy liniowych robotach ziemnych w terenie równinnym (inwentaryzacja powykonawcza), wyznaczenie i utrwalenie na gruncie nowych punktów granicznych pasa drogowego  zgodnie z decyzją ZRID</t>
  </si>
  <si>
    <t>Rozebranie nawierzchni z kostki betonowej z obrzeżami i przekazanie właścicielom po zapaletowaniu od km 1+600 do końca opracowania</t>
  </si>
  <si>
    <t>Mechaniczne rozebranie zjazdów betonowych od km 1+600 do końca opracowania</t>
  </si>
  <si>
    <t>Przebudowa istniejących zjazdów z kruszywa związana z poszerzeniem  jezdni w km od 0+060 do km do km 1+600</t>
  </si>
  <si>
    <t>Przebudowa istniejących zjazdów z kostki wraz z podbudową związana z poszerzeniem  jezdni w km od 0+060 do km do km 1+600</t>
  </si>
  <si>
    <t>Przebudowa - przestawienie - istniejących przepustów z PEHD związana z poszerzeniem  jezdni w km od 0+060 do km do km 1+600</t>
  </si>
  <si>
    <t>Przebudowa - przestawienie - istniejących murków czołowych od przepustów przy zjazdach związana z poszerzeniem  jezdni w km od 0+060 do km do km 1+600</t>
  </si>
  <si>
    <t>Frezowanie nawierzchni asfaltowych na zimno  grub. średnia 6 cm z wywozem materiału z rozbiórki na odcinku konstrukcja A</t>
  </si>
  <si>
    <t xml:space="preserve">Obsianie trawą wolnych przestrzeni w tym rowów </t>
  </si>
  <si>
    <t xml:space="preserve">od km 0+060 do km 1+600 </t>
  </si>
  <si>
    <t>geosiatka węglowo - szklana min  50x50 kN szerokość 1,0m na poszerzeniu</t>
  </si>
  <si>
    <t>Geosiatka 50x50 kN szerokość 1,0m</t>
  </si>
  <si>
    <t>Rozbiórka ścieku z prefabrykatów</t>
  </si>
  <si>
    <t>od km 0+060 do km 1+600 na poszerzeniu. Szerokości 2 m (1m prawa strona, 1 m lewa strona)  - konstrukcja  C, F</t>
  </si>
  <si>
    <t>od km 0+060 do km 1+600 na poszerzeniu. Szerokości 2 m (1m prawa strona, 1 m lewa strona)  - konstrukcja  C</t>
  </si>
  <si>
    <t>Cięcie płyt betonowych na grub. ok 20 cm</t>
  </si>
  <si>
    <t>Frezowanie nawierzchni asfaltowych na zimno pod poszerzenie grub. średnia 5 cm z wywozem materiału z rozbiórki do ponownego wykorzystania. Od km 0+060 do km 1+600</t>
  </si>
  <si>
    <t>Frezowanie nawierzchni asfaltowych na zimno pod poszerzenie grub. średnia 10 cm z wywozem materiału z rozbiórki do ponownego wykorzystania. Od km 0+060 do km 1+600</t>
  </si>
  <si>
    <t>Formowanie nasypów gruntu kat. I-II dostarczonego samochodami samowyładowczymi spoza terenu budowy. m.in..zasypanie istniejących rowów na chodnik</t>
  </si>
  <si>
    <t>Cięcie nawierzchni bitumicznej na grub. ok 5 cm</t>
  </si>
  <si>
    <t>Cięcie nawierzchni bitumicznej na grub. ok 15 cm</t>
  </si>
  <si>
    <t xml:space="preserve">Rozbiórka nawierzchni asfaltowej od skrzyżowania do km 0+060 </t>
  </si>
  <si>
    <t xml:space="preserve">od skrzyżowania do km 0+060 </t>
  </si>
  <si>
    <r>
      <t>KOSZTORYS OFERTOWY</t>
    </r>
    <r>
      <rPr>
        <sz val="12"/>
        <color rgb="FF000000"/>
        <rFont val="Calibri"/>
        <family val="2"/>
        <charset val="238"/>
        <scheme val="minor"/>
      </rPr>
      <t xml:space="preserve"> (po zmianach 18.01.2021)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</si>
</sst>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[$-415]#,##0"/>
    <numFmt numFmtId="166" formatCode="[$-415]General"/>
    <numFmt numFmtId="167" formatCode="#,##0.00\ _z_ł"/>
    <numFmt numFmtId="168" formatCode="#,##0.000"/>
  </numFmts>
  <fonts count="14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548235"/>
        <bgColor rgb="FF548235"/>
      </patternFill>
    </fill>
    <fill>
      <patternFill patternType="solid">
        <fgColor rgb="FFC6E0B4"/>
        <bgColor rgb="FFC6E0B4"/>
      </patternFill>
    </fill>
    <fill>
      <patternFill patternType="solid">
        <fgColor rgb="FF70AD47"/>
        <bgColor rgb="FF70AD4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7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1" fillId="0" borderId="0" applyBorder="0" applyProtection="0"/>
    <xf numFmtId="0" fontId="3" fillId="0" borderId="0" applyNumberForma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</cellStyleXfs>
  <cellXfs count="141">
    <xf numFmtId="0" fontId="0" fillId="0" borderId="0" xfId="0"/>
    <xf numFmtId="0" fontId="6" fillId="2" borderId="1" xfId="5" applyFont="1" applyFill="1" applyBorder="1" applyAlignment="1" applyProtection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 wrapText="1"/>
    </xf>
    <xf numFmtId="1" fontId="6" fillId="2" borderId="1" xfId="5" applyNumberFormat="1" applyFont="1" applyFill="1" applyBorder="1" applyAlignment="1" applyProtection="1">
      <alignment horizontal="center" vertical="center" wrapText="1"/>
    </xf>
    <xf numFmtId="0" fontId="6" fillId="3" borderId="2" xfId="5" applyFont="1" applyFill="1" applyBorder="1" applyAlignment="1" applyProtection="1">
      <alignment horizontal="center" vertical="center" wrapText="1"/>
    </xf>
    <xf numFmtId="0" fontId="9" fillId="3" borderId="2" xfId="5" applyFont="1" applyFill="1" applyBorder="1" applyAlignment="1" applyProtection="1">
      <alignment horizontal="center" vertical="center" wrapText="1"/>
    </xf>
    <xf numFmtId="4" fontId="9" fillId="3" borderId="3" xfId="3" applyNumberFormat="1" applyFont="1" applyFill="1" applyBorder="1" applyAlignment="1" applyProtection="1">
      <alignment horizontal="center" vertical="center"/>
    </xf>
    <xf numFmtId="4" fontId="9" fillId="3" borderId="2" xfId="3" applyNumberFormat="1" applyFont="1" applyFill="1" applyBorder="1" applyAlignment="1" applyProtection="1">
      <alignment horizontal="center" vertical="center"/>
    </xf>
    <xf numFmtId="0" fontId="6" fillId="4" borderId="2" xfId="3" applyFont="1" applyFill="1" applyBorder="1" applyAlignment="1" applyProtection="1">
      <alignment horizontal="center" vertical="center"/>
    </xf>
    <xf numFmtId="0" fontId="9" fillId="4" borderId="2" xfId="5" applyFont="1" applyFill="1" applyBorder="1" applyAlignment="1" applyProtection="1">
      <alignment horizontal="center" vertical="center" wrapText="1"/>
    </xf>
    <xf numFmtId="4" fontId="9" fillId="4" borderId="3" xfId="3" applyNumberFormat="1" applyFont="1" applyFill="1" applyBorder="1" applyAlignment="1" applyProtection="1">
      <alignment horizontal="center" vertical="center"/>
    </xf>
    <xf numFmtId="4" fontId="6" fillId="4" borderId="2" xfId="3" applyNumberFormat="1" applyFont="1" applyFill="1" applyBorder="1" applyAlignment="1" applyProtection="1">
      <alignment horizontal="center" vertical="center"/>
    </xf>
    <xf numFmtId="0" fontId="6" fillId="0" borderId="2" xfId="5" applyFont="1" applyFill="1" applyBorder="1" applyAlignment="1" applyProtection="1">
      <alignment horizontal="center" vertical="center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4" borderId="2" xfId="5" applyFont="1" applyFill="1" applyBorder="1" applyAlignment="1" applyProtection="1">
      <alignment horizontal="center" vertical="center"/>
    </xf>
    <xf numFmtId="4" fontId="6" fillId="0" borderId="2" xfId="1" applyNumberFormat="1" applyFont="1" applyFill="1" applyBorder="1" applyAlignment="1" applyProtection="1">
      <alignment horizontal="center" vertical="center"/>
    </xf>
    <xf numFmtId="0" fontId="9" fillId="4" borderId="2" xfId="3" applyFont="1" applyFill="1" applyBorder="1" applyAlignment="1" applyProtection="1">
      <alignment horizontal="center" vertical="center"/>
    </xf>
    <xf numFmtId="164" fontId="6" fillId="0" borderId="3" xfId="5" applyNumberFormat="1" applyFont="1" applyFill="1" applyBorder="1" applyAlignment="1" applyProtection="1">
      <alignment horizontal="center" vertical="center" wrapText="1"/>
    </xf>
    <xf numFmtId="164" fontId="6" fillId="0" borderId="3" xfId="6" applyNumberFormat="1" applyFont="1" applyFill="1" applyBorder="1" applyAlignment="1" applyProtection="1">
      <alignment horizontal="center" vertical="center" wrapText="1"/>
    </xf>
    <xf numFmtId="0" fontId="6" fillId="3" borderId="2" xfId="4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 applyProtection="1">
      <alignment horizontal="center" vertical="center"/>
    </xf>
    <xf numFmtId="0" fontId="6" fillId="4" borderId="2" xfId="4" applyFont="1" applyFill="1" applyBorder="1" applyAlignment="1" applyProtection="1">
      <alignment horizontal="center" vertical="center"/>
    </xf>
    <xf numFmtId="0" fontId="9" fillId="4" borderId="2" xfId="4" applyFont="1" applyFill="1" applyBorder="1" applyAlignment="1" applyProtection="1">
      <alignment horizontal="center" vertical="center"/>
    </xf>
    <xf numFmtId="0" fontId="6" fillId="0" borderId="2" xfId="4" applyFont="1" applyFill="1" applyBorder="1" applyAlignment="1" applyProtection="1">
      <alignment horizontal="center" vertical="center"/>
    </xf>
    <xf numFmtId="164" fontId="6" fillId="0" borderId="3" xfId="4" applyNumberFormat="1" applyFont="1" applyFill="1" applyBorder="1" applyAlignment="1" applyProtection="1">
      <alignment horizontal="center" vertical="center" wrapText="1"/>
    </xf>
    <xf numFmtId="0" fontId="6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9" fillId="4" borderId="2" xfId="4" applyFont="1" applyFill="1" applyBorder="1" applyAlignment="1" applyProtection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wrapText="1"/>
    </xf>
    <xf numFmtId="0" fontId="9" fillId="4" borderId="2" xfId="3" applyFont="1" applyFill="1" applyBorder="1" applyAlignment="1" applyProtection="1">
      <alignment horizontal="center" vertical="center" wrapText="1"/>
    </xf>
    <xf numFmtId="4" fontId="6" fillId="4" borderId="3" xfId="3" applyNumberFormat="1" applyFont="1" applyFill="1" applyBorder="1" applyAlignment="1" applyProtection="1">
      <alignment horizontal="center" vertical="center"/>
    </xf>
    <xf numFmtId="0" fontId="6" fillId="4" borderId="2" xfId="5" applyFont="1" applyFill="1" applyBorder="1" applyAlignment="1" applyProtection="1">
      <alignment horizontal="center" vertical="center" wrapText="1"/>
    </xf>
    <xf numFmtId="0" fontId="9" fillId="3" borderId="2" xfId="4" applyFont="1" applyFill="1" applyBorder="1" applyAlignment="1" applyProtection="1">
      <alignment horizontal="center" vertical="center" wrapText="1"/>
    </xf>
    <xf numFmtId="0" fontId="6" fillId="4" borderId="2" xfId="4" applyFont="1" applyFill="1" applyBorder="1" applyAlignment="1" applyProtection="1">
      <alignment horizontal="center" vertical="center" wrapText="1"/>
    </xf>
    <xf numFmtId="4" fontId="9" fillId="4" borderId="2" xfId="3" applyNumberFormat="1" applyFont="1" applyFill="1" applyBorder="1" applyAlignment="1" applyProtection="1">
      <alignment horizontal="center" vertical="center"/>
    </xf>
    <xf numFmtId="0" fontId="6" fillId="4" borderId="2" xfId="3" applyFont="1" applyFill="1" applyBorder="1" applyAlignment="1" applyProtection="1">
      <alignment horizontal="center" vertical="center" wrapText="1"/>
    </xf>
    <xf numFmtId="4" fontId="6" fillId="0" borderId="3" xfId="3" applyNumberFormat="1" applyFont="1" applyFill="1" applyBorder="1" applyAlignment="1" applyProtection="1">
      <alignment horizontal="center" vertical="center"/>
    </xf>
    <xf numFmtId="0" fontId="6" fillId="0" borderId="3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167" fontId="9" fillId="3" borderId="2" xfId="3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17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9" fillId="3" borderId="2" xfId="0" applyFont="1" applyFill="1" applyBorder="1" applyAlignment="1" applyProtection="1">
      <alignment vertical="center" wrapText="1"/>
    </xf>
    <xf numFmtId="4" fontId="6" fillId="3" borderId="2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Protection="1"/>
    <xf numFmtId="0" fontId="6" fillId="0" borderId="0" xfId="0" applyFont="1" applyBorder="1" applyAlignment="1" applyProtection="1">
      <alignment horizontal="center" vertical="center"/>
    </xf>
    <xf numFmtId="4" fontId="6" fillId="0" borderId="0" xfId="0" applyNumberFormat="1" applyFont="1" applyBorder="1" applyProtection="1"/>
    <xf numFmtId="0" fontId="9" fillId="4" borderId="2" xfId="0" applyFont="1" applyFill="1" applyBorder="1" applyAlignment="1" applyProtection="1">
      <alignment vertical="center" wrapText="1"/>
    </xf>
    <xf numFmtId="4" fontId="6" fillId="4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 wrapText="1"/>
    </xf>
    <xf numFmtId="4" fontId="6" fillId="0" borderId="2" xfId="0" applyNumberFormat="1" applyFont="1" applyBorder="1" applyAlignment="1" applyProtection="1">
      <alignment horizontal="center" vertical="center"/>
    </xf>
    <xf numFmtId="4" fontId="6" fillId="0" borderId="2" xfId="5" applyNumberFormat="1" applyFont="1" applyFill="1" applyBorder="1" applyAlignment="1" applyProtection="1">
      <alignment horizontal="center" vertical="center" wrapText="1"/>
    </xf>
    <xf numFmtId="167" fontId="6" fillId="4" borderId="2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5" fontId="6" fillId="0" borderId="3" xfId="6" applyNumberFormat="1" applyFont="1" applyFill="1" applyBorder="1" applyAlignment="1" applyProtection="1">
      <alignment horizontal="center" vertical="center" wrapText="1"/>
    </xf>
    <xf numFmtId="167" fontId="6" fillId="0" borderId="0" xfId="5" applyNumberFormat="1" applyFont="1" applyFill="1" applyBorder="1" applyAlignment="1" applyProtection="1">
      <alignment horizontal="center" vertical="center" wrapText="1"/>
    </xf>
    <xf numFmtId="0" fontId="8" fillId="0" borderId="1" xfId="5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7" fontId="6" fillId="3" borderId="2" xfId="0" applyNumberFormat="1" applyFont="1" applyFill="1" applyBorder="1" applyAlignment="1" applyProtection="1">
      <alignment horizontal="center" vertical="center"/>
    </xf>
    <xf numFmtId="3" fontId="9" fillId="4" borderId="2" xfId="5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3" fontId="6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4" fontId="8" fillId="0" borderId="2" xfId="0" applyNumberFormat="1" applyFont="1" applyBorder="1" applyAlignment="1" applyProtection="1">
      <alignment horizontal="center" vertical="center"/>
    </xf>
    <xf numFmtId="4" fontId="8" fillId="0" borderId="2" xfId="0" applyNumberFormat="1" applyFont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wrapText="1"/>
    </xf>
    <xf numFmtId="4" fontId="9" fillId="0" borderId="0" xfId="0" applyNumberFormat="1" applyFont="1" applyBorder="1" applyProtection="1"/>
    <xf numFmtId="4" fontId="2" fillId="0" borderId="2" xfId="0" applyNumberFormat="1" applyFont="1" applyBorder="1" applyAlignment="1" applyProtection="1">
      <alignment vertical="center"/>
    </xf>
    <xf numFmtId="4" fontId="4" fillId="0" borderId="0" xfId="0" applyNumberFormat="1" applyFont="1" applyBorder="1" applyProtection="1"/>
    <xf numFmtId="4" fontId="6" fillId="0" borderId="5" xfId="0" applyNumberFormat="1" applyFont="1" applyBorder="1" applyAlignment="1" applyProtection="1">
      <alignment vertical="center"/>
    </xf>
    <xf numFmtId="168" fontId="6" fillId="0" borderId="2" xfId="0" applyNumberFormat="1" applyFont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 wrapText="1"/>
    </xf>
    <xf numFmtId="4" fontId="6" fillId="0" borderId="1" xfId="0" applyNumberFormat="1" applyFont="1" applyBorder="1" applyAlignment="1" applyProtection="1">
      <alignment vertical="center"/>
    </xf>
    <xf numFmtId="4" fontId="9" fillId="8" borderId="1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9" fillId="8" borderId="19" xfId="0" applyNumberFormat="1" applyFont="1" applyFill="1" applyBorder="1" applyAlignment="1" applyProtection="1">
      <alignment vertical="center"/>
    </xf>
    <xf numFmtId="4" fontId="9" fillId="8" borderId="17" xfId="0" applyNumberFormat="1" applyFont="1" applyFill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9" fillId="0" borderId="2" xfId="0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9" fillId="0" borderId="2" xfId="1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vertical="center" wrapText="1"/>
    </xf>
    <xf numFmtId="164" fontId="9" fillId="0" borderId="3" xfId="6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0" fontId="9" fillId="9" borderId="2" xfId="0" applyFont="1" applyFill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 wrapText="1"/>
    </xf>
    <xf numFmtId="0" fontId="9" fillId="8" borderId="1" xfId="0" applyFont="1" applyFill="1" applyBorder="1" applyAlignment="1" applyProtection="1">
      <alignment horizontal="right" vertical="center"/>
    </xf>
    <xf numFmtId="0" fontId="9" fillId="8" borderId="18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top" wrapText="1"/>
    </xf>
    <xf numFmtId="0" fontId="6" fillId="0" borderId="2" xfId="5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9" fillId="8" borderId="1" xfId="0" applyFont="1" applyFill="1" applyBorder="1" applyAlignment="1" applyProtection="1">
      <alignment horizontal="right" vertical="center" wrapText="1"/>
    </xf>
    <xf numFmtId="0" fontId="4" fillId="8" borderId="1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" fontId="4" fillId="7" borderId="11" xfId="5" applyNumberFormat="1" applyFont="1" applyFill="1" applyBorder="1" applyAlignment="1" applyProtection="1">
      <alignment horizontal="left" vertical="center" wrapText="1"/>
    </xf>
    <xf numFmtId="1" fontId="4" fillId="7" borderId="12" xfId="5" applyNumberFormat="1" applyFont="1" applyFill="1" applyBorder="1" applyAlignment="1" applyProtection="1">
      <alignment horizontal="left" vertical="center" wrapText="1"/>
    </xf>
    <xf numFmtId="1" fontId="4" fillId="7" borderId="13" xfId="5" applyNumberFormat="1" applyFont="1" applyFill="1" applyBorder="1" applyAlignment="1" applyProtection="1">
      <alignment horizontal="left" vertical="center" wrapText="1"/>
    </xf>
    <xf numFmtId="0" fontId="9" fillId="6" borderId="15" xfId="0" applyFont="1" applyFill="1" applyBorder="1" applyAlignment="1" applyProtection="1">
      <alignment horizontal="left" vertical="center"/>
    </xf>
    <xf numFmtId="0" fontId="9" fillId="6" borderId="12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right" vertical="center"/>
    </xf>
    <xf numFmtId="0" fontId="6" fillId="5" borderId="2" xfId="0" applyFont="1" applyFill="1" applyBorder="1" applyAlignment="1" applyProtection="1">
      <alignment horizontal="center" vertical="center"/>
    </xf>
  </cellXfs>
  <cellStyles count="7">
    <cellStyle name="Excel Built-in Normal" xfId="1" xr:uid="{00000000-0005-0000-0000-000000000000}"/>
    <cellStyle name="Normalny" xfId="0" builtinId="0" customBuiltin="1"/>
    <cellStyle name="Normalny 2 2" xfId="2" xr:uid="{00000000-0005-0000-0000-000002000000}"/>
    <cellStyle name="Normalny 3" xfId="3" xr:uid="{00000000-0005-0000-0000-000003000000}"/>
    <cellStyle name="Normalny 4" xfId="4" xr:uid="{00000000-0005-0000-0000-000004000000}"/>
    <cellStyle name="Normalny 6" xfId="5" xr:uid="{00000000-0005-0000-0000-000005000000}"/>
    <cellStyle name="Normalny 6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21"/>
  <sheetViews>
    <sheetView tabSelected="1" view="pageBreakPreview" zoomScaleNormal="100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sqref="A1:G1"/>
    </sheetView>
  </sheetViews>
  <sheetFormatPr defaultColWidth="9.140625" defaultRowHeight="15" x14ac:dyDescent="0.25"/>
  <cols>
    <col min="1" max="1" width="4.7109375" style="41" customWidth="1"/>
    <col min="2" max="2" width="11.7109375" style="41" customWidth="1"/>
    <col min="3" max="3" width="44.7109375" style="41" customWidth="1"/>
    <col min="4" max="4" width="4.7109375" style="41" customWidth="1"/>
    <col min="5" max="5" width="9.7109375" style="41" customWidth="1"/>
    <col min="6" max="6" width="11.7109375" style="41" customWidth="1"/>
    <col min="7" max="7" width="14.7109375" style="41" customWidth="1"/>
    <col min="8" max="8" width="12.28515625" style="41" customWidth="1"/>
    <col min="9" max="9" width="14.7109375" style="41" customWidth="1"/>
    <col min="10" max="10" width="11.140625" style="41" customWidth="1"/>
    <col min="11" max="11" width="12.140625" style="41" customWidth="1"/>
    <col min="12" max="12" width="12.7109375" style="41" customWidth="1"/>
    <col min="13" max="13" width="12.85546875" style="41" customWidth="1"/>
    <col min="14" max="14" width="12.5703125" style="41" customWidth="1"/>
    <col min="15" max="15" width="9.7109375" style="41" customWidth="1"/>
    <col min="16" max="16" width="12.5703125" style="41" customWidth="1"/>
    <col min="17" max="17" width="13.5703125" style="41" customWidth="1"/>
    <col min="18" max="18" width="12.42578125" style="41" customWidth="1"/>
    <col min="19" max="16384" width="9.140625" style="41"/>
  </cols>
  <sheetData>
    <row r="1" spans="1:53" ht="15.75" x14ac:dyDescent="0.25">
      <c r="A1" s="123" t="s">
        <v>203</v>
      </c>
      <c r="B1" s="123"/>
      <c r="C1" s="123"/>
      <c r="D1" s="123"/>
      <c r="E1" s="123"/>
      <c r="F1" s="123"/>
      <c r="G1" s="123"/>
    </row>
    <row r="2" spans="1:53" x14ac:dyDescent="0.25">
      <c r="A2" s="124" t="s">
        <v>165</v>
      </c>
      <c r="B2" s="124"/>
      <c r="C2" s="124"/>
      <c r="D2" s="124"/>
      <c r="E2" s="124"/>
      <c r="F2" s="124"/>
      <c r="G2" s="124"/>
    </row>
    <row r="3" spans="1:53" x14ac:dyDescent="0.25">
      <c r="A3" s="122" t="s">
        <v>161</v>
      </c>
      <c r="B3" s="122"/>
      <c r="C3" s="122"/>
      <c r="D3" s="122"/>
      <c r="E3" s="122"/>
      <c r="F3" s="122"/>
      <c r="G3" s="12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</row>
    <row r="4" spans="1:53" ht="30" x14ac:dyDescent="0.25">
      <c r="A4" s="1" t="s">
        <v>174</v>
      </c>
      <c r="B4" s="1" t="s">
        <v>0</v>
      </c>
      <c r="C4" s="43" t="s">
        <v>1</v>
      </c>
      <c r="D4" s="2" t="s">
        <v>168</v>
      </c>
      <c r="E4" s="2" t="s">
        <v>2</v>
      </c>
      <c r="F4" s="2" t="s">
        <v>3</v>
      </c>
      <c r="G4" s="2" t="s">
        <v>4</v>
      </c>
      <c r="I4" s="44"/>
      <c r="J4" s="44"/>
      <c r="K4" s="44"/>
      <c r="L4" s="44"/>
      <c r="M4" s="44"/>
      <c r="N4" s="44"/>
      <c r="O4" s="45"/>
      <c r="P4" s="44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</row>
    <row r="5" spans="1:53" x14ac:dyDescent="0.25">
      <c r="A5" s="3">
        <v>1</v>
      </c>
      <c r="B5" s="3">
        <v>2</v>
      </c>
      <c r="C5" s="43">
        <v>3</v>
      </c>
      <c r="D5" s="3">
        <v>4</v>
      </c>
      <c r="E5" s="3">
        <v>5</v>
      </c>
      <c r="F5" s="3">
        <v>6</v>
      </c>
      <c r="G5" s="3">
        <v>7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</row>
    <row r="6" spans="1:53" x14ac:dyDescent="0.25">
      <c r="A6" s="125" t="s">
        <v>169</v>
      </c>
      <c r="B6" s="126"/>
      <c r="C6" s="126"/>
      <c r="D6" s="126"/>
      <c r="E6" s="126"/>
      <c r="F6" s="126"/>
      <c r="G6" s="127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</row>
    <row r="7" spans="1:53" x14ac:dyDescent="0.25">
      <c r="A7" s="4" t="s">
        <v>5</v>
      </c>
      <c r="B7" s="5"/>
      <c r="C7" s="46" t="s">
        <v>6</v>
      </c>
      <c r="D7" s="6" t="s">
        <v>7</v>
      </c>
      <c r="E7" s="47" t="s">
        <v>7</v>
      </c>
      <c r="F7" s="7" t="s">
        <v>7</v>
      </c>
      <c r="G7" s="47" t="s">
        <v>7</v>
      </c>
      <c r="H7" s="48"/>
      <c r="I7" s="49"/>
      <c r="J7" s="49"/>
      <c r="K7" s="49"/>
      <c r="L7" s="49"/>
      <c r="M7" s="49"/>
      <c r="N7" s="49"/>
      <c r="O7" s="49"/>
      <c r="P7" s="49"/>
      <c r="Q7" s="49"/>
      <c r="R7" s="50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</row>
    <row r="8" spans="1:53" x14ac:dyDescent="0.25">
      <c r="A8" s="8"/>
      <c r="B8" s="9"/>
      <c r="C8" s="51" t="s">
        <v>8</v>
      </c>
      <c r="D8" s="10" t="s">
        <v>7</v>
      </c>
      <c r="E8" s="52" t="s">
        <v>7</v>
      </c>
      <c r="F8" s="11" t="s">
        <v>7</v>
      </c>
      <c r="G8" s="52" t="s">
        <v>7</v>
      </c>
      <c r="H8" s="48"/>
      <c r="I8" s="49"/>
      <c r="J8" s="49"/>
      <c r="K8" s="49"/>
      <c r="L8" s="49"/>
      <c r="M8" s="49"/>
      <c r="N8" s="49"/>
      <c r="O8" s="49"/>
      <c r="P8" s="49"/>
      <c r="Q8" s="49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</row>
    <row r="9" spans="1:53" ht="90" x14ac:dyDescent="0.25">
      <c r="A9" s="12">
        <v>1</v>
      </c>
      <c r="B9" s="13" t="s">
        <v>9</v>
      </c>
      <c r="C9" s="53" t="s">
        <v>180</v>
      </c>
      <c r="D9" s="17" t="s">
        <v>10</v>
      </c>
      <c r="E9" s="54">
        <v>4.38</v>
      </c>
      <c r="F9" s="96">
        <v>0</v>
      </c>
      <c r="G9" s="55">
        <f>ROUND(E9*ROUND(F9,2),2)</f>
        <v>0</v>
      </c>
      <c r="H9" s="48"/>
      <c r="I9" s="50"/>
      <c r="J9" s="50"/>
      <c r="K9" s="50"/>
      <c r="L9" s="50"/>
      <c r="M9" s="50"/>
      <c r="N9" s="50"/>
      <c r="O9" s="50"/>
      <c r="P9" s="50"/>
      <c r="Q9" s="50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</row>
    <row r="10" spans="1:53" x14ac:dyDescent="0.25">
      <c r="A10" s="14"/>
      <c r="B10" s="9"/>
      <c r="C10" s="51" t="s">
        <v>11</v>
      </c>
      <c r="D10" s="10" t="s">
        <v>7</v>
      </c>
      <c r="E10" s="52" t="s">
        <v>7</v>
      </c>
      <c r="F10" s="11" t="s">
        <v>7</v>
      </c>
      <c r="G10" s="56" t="s">
        <v>7</v>
      </c>
      <c r="H10" s="48"/>
      <c r="I10" s="57"/>
      <c r="J10" s="57"/>
      <c r="K10" s="57"/>
      <c r="L10" s="57"/>
      <c r="M10" s="57"/>
      <c r="N10" s="57"/>
      <c r="O10" s="57"/>
      <c r="P10" s="57"/>
      <c r="Q10" s="5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</row>
    <row r="11" spans="1:53" x14ac:dyDescent="0.25">
      <c r="A11" s="58">
        <v>2</v>
      </c>
      <c r="B11" s="115" t="s">
        <v>12</v>
      </c>
      <c r="C11" s="53" t="s">
        <v>130</v>
      </c>
      <c r="D11" s="59" t="s">
        <v>13</v>
      </c>
      <c r="E11" s="15">
        <v>65</v>
      </c>
      <c r="F11" s="96">
        <v>0</v>
      </c>
      <c r="G11" s="55">
        <f t="shared" ref="G11:G15" si="0">ROUND(E11*ROUND(F11,2),2)</f>
        <v>0</v>
      </c>
      <c r="H11" s="48"/>
      <c r="I11" s="60"/>
      <c r="J11" s="50"/>
      <c r="K11" s="50"/>
      <c r="L11" s="50"/>
      <c r="M11" s="50"/>
      <c r="N11" s="50"/>
      <c r="O11" s="50"/>
      <c r="P11" s="50"/>
      <c r="Q11" s="50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</row>
    <row r="12" spans="1:53" x14ac:dyDescent="0.25">
      <c r="A12" s="12">
        <v>3</v>
      </c>
      <c r="B12" s="115"/>
      <c r="C12" s="53" t="s">
        <v>131</v>
      </c>
      <c r="D12" s="59" t="s">
        <v>13</v>
      </c>
      <c r="E12" s="15">
        <v>2</v>
      </c>
      <c r="F12" s="96">
        <v>0</v>
      </c>
      <c r="G12" s="55">
        <f t="shared" si="0"/>
        <v>0</v>
      </c>
      <c r="H12" s="48"/>
      <c r="I12" s="60"/>
      <c r="J12" s="50"/>
      <c r="K12" s="50"/>
      <c r="L12" s="50"/>
      <c r="M12" s="50"/>
      <c r="N12" s="50"/>
      <c r="O12" s="50"/>
      <c r="P12" s="50"/>
      <c r="Q12" s="50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</row>
    <row r="13" spans="1:53" x14ac:dyDescent="0.25">
      <c r="A13" s="12">
        <f>A12+1</f>
        <v>4</v>
      </c>
      <c r="B13" s="115"/>
      <c r="C13" s="53" t="s">
        <v>132</v>
      </c>
      <c r="D13" s="59" t="s">
        <v>13</v>
      </c>
      <c r="E13" s="15">
        <v>9</v>
      </c>
      <c r="F13" s="96">
        <v>0</v>
      </c>
      <c r="G13" s="55">
        <f t="shared" si="0"/>
        <v>0</v>
      </c>
      <c r="H13" s="48"/>
      <c r="I13" s="60"/>
      <c r="J13" s="50"/>
      <c r="K13" s="50"/>
      <c r="L13" s="50"/>
      <c r="M13" s="50"/>
      <c r="N13" s="50"/>
      <c r="O13" s="50"/>
      <c r="P13" s="50"/>
      <c r="Q13" s="50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</row>
    <row r="14" spans="1:53" x14ac:dyDescent="0.25">
      <c r="A14" s="12">
        <f>A13+1</f>
        <v>5</v>
      </c>
      <c r="B14" s="115"/>
      <c r="C14" s="53" t="s">
        <v>133</v>
      </c>
      <c r="D14" s="59" t="s">
        <v>13</v>
      </c>
      <c r="E14" s="15">
        <v>10</v>
      </c>
      <c r="F14" s="96">
        <v>0</v>
      </c>
      <c r="G14" s="55">
        <f t="shared" si="0"/>
        <v>0</v>
      </c>
      <c r="H14" s="48"/>
      <c r="I14" s="60"/>
      <c r="J14" s="50"/>
      <c r="K14" s="50"/>
      <c r="L14" s="50"/>
      <c r="M14" s="50"/>
      <c r="N14" s="50"/>
      <c r="O14" s="50"/>
      <c r="P14" s="50"/>
      <c r="Q14" s="50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</row>
    <row r="15" spans="1:53" ht="45" x14ac:dyDescent="0.25">
      <c r="A15" s="12">
        <f>A14+1</f>
        <v>6</v>
      </c>
      <c r="B15" s="115"/>
      <c r="C15" s="61" t="s">
        <v>136</v>
      </c>
      <c r="D15" s="59" t="s">
        <v>134</v>
      </c>
      <c r="E15" s="15">
        <v>0.15</v>
      </c>
      <c r="F15" s="96">
        <v>0</v>
      </c>
      <c r="G15" s="55">
        <f t="shared" si="0"/>
        <v>0</v>
      </c>
      <c r="H15" s="48"/>
      <c r="I15" s="60"/>
      <c r="J15" s="50"/>
      <c r="K15" s="50"/>
      <c r="L15" s="50"/>
      <c r="M15" s="50"/>
      <c r="N15" s="50"/>
      <c r="O15" s="50"/>
      <c r="P15" s="50"/>
      <c r="Q15" s="50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</row>
    <row r="16" spans="1:53" x14ac:dyDescent="0.25">
      <c r="A16" s="8"/>
      <c r="B16" s="16"/>
      <c r="C16" s="51" t="s">
        <v>14</v>
      </c>
      <c r="D16" s="10" t="s">
        <v>7</v>
      </c>
      <c r="E16" s="52" t="s">
        <v>7</v>
      </c>
      <c r="F16" s="11" t="s">
        <v>7</v>
      </c>
      <c r="G16" s="56" t="s">
        <v>7</v>
      </c>
      <c r="H16" s="48"/>
      <c r="I16" s="57"/>
      <c r="J16" s="57"/>
      <c r="K16" s="57"/>
      <c r="L16" s="57"/>
      <c r="M16" s="57"/>
      <c r="N16" s="57"/>
      <c r="O16" s="57"/>
      <c r="P16" s="57"/>
      <c r="Q16" s="57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</row>
    <row r="17" spans="1:53" ht="45" x14ac:dyDescent="0.25">
      <c r="A17" s="58">
        <f>A15+1</f>
        <v>7</v>
      </c>
      <c r="B17" s="13" t="s">
        <v>15</v>
      </c>
      <c r="C17" s="53" t="s">
        <v>135</v>
      </c>
      <c r="D17" s="17" t="s">
        <v>166</v>
      </c>
      <c r="E17" s="54">
        <v>1586</v>
      </c>
      <c r="F17" s="96">
        <v>0</v>
      </c>
      <c r="G17" s="55">
        <f>ROUND(E17*ROUND(F17,2),2)</f>
        <v>0</v>
      </c>
      <c r="H17" s="48"/>
      <c r="I17" s="50"/>
      <c r="J17" s="50"/>
      <c r="K17" s="50"/>
      <c r="L17" s="50"/>
      <c r="M17" s="50"/>
      <c r="N17" s="50"/>
      <c r="O17" s="50"/>
      <c r="P17" s="50"/>
      <c r="Q17" s="50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</row>
    <row r="18" spans="1:53" x14ac:dyDescent="0.25">
      <c r="A18" s="8"/>
      <c r="B18" s="16"/>
      <c r="C18" s="51" t="s">
        <v>16</v>
      </c>
      <c r="D18" s="10" t="s">
        <v>7</v>
      </c>
      <c r="E18" s="52" t="s">
        <v>7</v>
      </c>
      <c r="F18" s="11" t="s">
        <v>7</v>
      </c>
      <c r="G18" s="56" t="s">
        <v>7</v>
      </c>
      <c r="H18" s="48"/>
      <c r="I18" s="57"/>
      <c r="J18" s="57"/>
      <c r="K18" s="57"/>
      <c r="L18" s="57"/>
      <c r="M18" s="57"/>
      <c r="N18" s="57"/>
      <c r="O18" s="57"/>
      <c r="P18" s="57"/>
      <c r="Q18" s="57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</row>
    <row r="19" spans="1:53" ht="60" x14ac:dyDescent="0.25">
      <c r="A19" s="12">
        <f>A17+1</f>
        <v>8</v>
      </c>
      <c r="B19" s="62" t="s">
        <v>17</v>
      </c>
      <c r="C19" s="53" t="s">
        <v>181</v>
      </c>
      <c r="D19" s="17" t="s">
        <v>166</v>
      </c>
      <c r="E19" s="54">
        <v>25</v>
      </c>
      <c r="F19" s="96">
        <v>0</v>
      </c>
      <c r="G19" s="55">
        <f t="shared" ref="G19:G42" si="1">ROUND(E19*ROUND(F19,2),2)</f>
        <v>0</v>
      </c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ht="30" x14ac:dyDescent="0.25">
      <c r="A20" s="58">
        <f t="shared" ref="A20:A42" si="2">A19+1</f>
        <v>9</v>
      </c>
      <c r="B20" s="62" t="s">
        <v>17</v>
      </c>
      <c r="C20" s="53" t="s">
        <v>182</v>
      </c>
      <c r="D20" s="17" t="s">
        <v>166</v>
      </c>
      <c r="E20" s="54">
        <v>10</v>
      </c>
      <c r="F20" s="96">
        <v>0</v>
      </c>
      <c r="G20" s="55">
        <f t="shared" si="1"/>
        <v>0</v>
      </c>
      <c r="H20" s="48"/>
      <c r="I20" s="50"/>
      <c r="J20" s="50"/>
      <c r="K20" s="50"/>
      <c r="L20" s="50"/>
      <c r="M20" s="50"/>
      <c r="N20" s="50"/>
      <c r="O20" s="50"/>
      <c r="P20" s="50"/>
      <c r="Q20" s="50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</row>
    <row r="21" spans="1:53" ht="30" x14ac:dyDescent="0.25">
      <c r="A21" s="58">
        <f t="shared" si="2"/>
        <v>10</v>
      </c>
      <c r="B21" s="62" t="s">
        <v>17</v>
      </c>
      <c r="C21" s="53" t="s">
        <v>18</v>
      </c>
      <c r="D21" s="17" t="s">
        <v>166</v>
      </c>
      <c r="E21" s="54">
        <v>5</v>
      </c>
      <c r="F21" s="96">
        <v>0</v>
      </c>
      <c r="G21" s="55">
        <f t="shared" si="1"/>
        <v>0</v>
      </c>
      <c r="H21" s="48"/>
      <c r="I21" s="50"/>
      <c r="J21" s="50"/>
      <c r="K21" s="50"/>
      <c r="L21" s="50"/>
      <c r="M21" s="50"/>
      <c r="N21" s="50"/>
      <c r="O21" s="50"/>
      <c r="P21" s="50"/>
      <c r="Q21" s="50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</row>
    <row r="22" spans="1:53" ht="30" x14ac:dyDescent="0.25">
      <c r="A22" s="58">
        <f t="shared" si="2"/>
        <v>11</v>
      </c>
      <c r="B22" s="62" t="s">
        <v>17</v>
      </c>
      <c r="C22" s="53" t="s">
        <v>19</v>
      </c>
      <c r="D22" s="17" t="s">
        <v>13</v>
      </c>
      <c r="E22" s="54">
        <v>11</v>
      </c>
      <c r="F22" s="96">
        <v>0</v>
      </c>
      <c r="G22" s="55">
        <f t="shared" si="1"/>
        <v>0</v>
      </c>
      <c r="H22" s="48"/>
      <c r="I22" s="50"/>
      <c r="J22" s="50"/>
      <c r="K22" s="50"/>
      <c r="L22" s="50"/>
      <c r="M22" s="50"/>
      <c r="N22" s="50"/>
      <c r="O22" s="50"/>
      <c r="P22" s="50"/>
      <c r="Q22" s="50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</row>
    <row r="23" spans="1:53" x14ac:dyDescent="0.25">
      <c r="A23" s="58">
        <f t="shared" si="2"/>
        <v>12</v>
      </c>
      <c r="B23" s="62" t="s">
        <v>17</v>
      </c>
      <c r="C23" s="53" t="s">
        <v>20</v>
      </c>
      <c r="D23" s="17" t="s">
        <v>21</v>
      </c>
      <c r="E23" s="54">
        <v>15</v>
      </c>
      <c r="F23" s="96">
        <v>0</v>
      </c>
      <c r="G23" s="55">
        <f t="shared" si="1"/>
        <v>0</v>
      </c>
      <c r="H23" s="48"/>
      <c r="I23" s="50"/>
      <c r="J23" s="50"/>
      <c r="K23" s="50"/>
      <c r="L23" s="50"/>
      <c r="M23" s="50"/>
      <c r="N23" s="50"/>
      <c r="O23" s="50"/>
      <c r="P23" s="50"/>
      <c r="Q23" s="50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</row>
    <row r="24" spans="1:53" x14ac:dyDescent="0.25">
      <c r="A24" s="58">
        <f t="shared" si="2"/>
        <v>13</v>
      </c>
      <c r="B24" s="62" t="s">
        <v>17</v>
      </c>
      <c r="C24" s="53" t="s">
        <v>22</v>
      </c>
      <c r="D24" s="17" t="s">
        <v>13</v>
      </c>
      <c r="E24" s="54">
        <v>1</v>
      </c>
      <c r="F24" s="96">
        <v>0</v>
      </c>
      <c r="G24" s="55">
        <f t="shared" si="1"/>
        <v>0</v>
      </c>
      <c r="H24" s="48"/>
      <c r="I24" s="50"/>
      <c r="J24" s="50"/>
      <c r="K24" s="50"/>
      <c r="L24" s="50"/>
      <c r="M24" s="50"/>
      <c r="N24" s="50"/>
      <c r="O24" s="50"/>
      <c r="P24" s="50"/>
      <c r="Q24" s="50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</row>
    <row r="25" spans="1:53" ht="30" x14ac:dyDescent="0.25">
      <c r="A25" s="58">
        <f t="shared" si="2"/>
        <v>14</v>
      </c>
      <c r="B25" s="62" t="s">
        <v>17</v>
      </c>
      <c r="C25" s="53" t="s">
        <v>23</v>
      </c>
      <c r="D25" s="17" t="s">
        <v>21</v>
      </c>
      <c r="E25" s="54">
        <v>33</v>
      </c>
      <c r="F25" s="96">
        <v>0</v>
      </c>
      <c r="G25" s="55">
        <f t="shared" si="1"/>
        <v>0</v>
      </c>
      <c r="H25" s="48"/>
      <c r="I25" s="50"/>
      <c r="J25" s="50"/>
      <c r="K25" s="50"/>
      <c r="L25" s="50"/>
      <c r="M25" s="50"/>
      <c r="N25" s="50"/>
      <c r="O25" s="50"/>
      <c r="P25" s="50"/>
      <c r="Q25" s="50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spans="1:53" ht="45" x14ac:dyDescent="0.25">
      <c r="A26" s="58">
        <f t="shared" si="2"/>
        <v>15</v>
      </c>
      <c r="B26" s="62" t="s">
        <v>17</v>
      </c>
      <c r="C26" s="53" t="s">
        <v>183</v>
      </c>
      <c r="D26" s="38" t="s">
        <v>173</v>
      </c>
      <c r="E26" s="54">
        <v>470</v>
      </c>
      <c r="F26" s="96">
        <v>0</v>
      </c>
      <c r="G26" s="55">
        <f t="shared" si="1"/>
        <v>0</v>
      </c>
      <c r="H26" s="48"/>
      <c r="I26" s="50"/>
      <c r="J26" s="50"/>
      <c r="K26" s="50"/>
      <c r="L26" s="50"/>
      <c r="M26" s="50"/>
      <c r="N26" s="50"/>
      <c r="O26" s="50"/>
      <c r="P26" s="50"/>
      <c r="Q26" s="50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</row>
    <row r="27" spans="1:53" ht="45" x14ac:dyDescent="0.25">
      <c r="A27" s="58">
        <f t="shared" si="2"/>
        <v>16</v>
      </c>
      <c r="B27" s="62" t="s">
        <v>17</v>
      </c>
      <c r="C27" s="53" t="s">
        <v>184</v>
      </c>
      <c r="D27" s="38" t="s">
        <v>173</v>
      </c>
      <c r="E27" s="54">
        <v>38</v>
      </c>
      <c r="F27" s="96">
        <v>0</v>
      </c>
      <c r="G27" s="55">
        <f t="shared" si="1"/>
        <v>0</v>
      </c>
      <c r="H27" s="48"/>
      <c r="I27" s="50"/>
      <c r="J27" s="50"/>
      <c r="K27" s="50"/>
      <c r="L27" s="50"/>
      <c r="M27" s="50"/>
      <c r="N27" s="50"/>
      <c r="O27" s="50"/>
      <c r="P27" s="50"/>
      <c r="Q27" s="50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1:53" ht="45" x14ac:dyDescent="0.25">
      <c r="A28" s="58">
        <f t="shared" si="2"/>
        <v>17</v>
      </c>
      <c r="B28" s="62" t="s">
        <v>17</v>
      </c>
      <c r="C28" s="53" t="s">
        <v>185</v>
      </c>
      <c r="D28" s="17" t="s">
        <v>24</v>
      </c>
      <c r="E28" s="54">
        <v>37</v>
      </c>
      <c r="F28" s="96">
        <v>0</v>
      </c>
      <c r="G28" s="55">
        <f t="shared" si="1"/>
        <v>0</v>
      </c>
      <c r="H28" s="48"/>
      <c r="I28" s="50"/>
      <c r="J28" s="50"/>
      <c r="K28" s="50"/>
      <c r="L28" s="50"/>
      <c r="M28" s="50"/>
      <c r="N28" s="50"/>
      <c r="O28" s="50"/>
      <c r="P28" s="50"/>
      <c r="Q28" s="50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spans="1:53" ht="60" x14ac:dyDescent="0.25">
      <c r="A29" s="58">
        <f t="shared" si="2"/>
        <v>18</v>
      </c>
      <c r="B29" s="62" t="s">
        <v>17</v>
      </c>
      <c r="C29" s="53" t="s">
        <v>186</v>
      </c>
      <c r="D29" s="17" t="s">
        <v>24</v>
      </c>
      <c r="E29" s="54">
        <v>74</v>
      </c>
      <c r="F29" s="96">
        <v>0</v>
      </c>
      <c r="G29" s="55">
        <f t="shared" si="1"/>
        <v>0</v>
      </c>
      <c r="H29" s="48"/>
      <c r="I29" s="50"/>
      <c r="J29" s="50"/>
      <c r="K29" s="50"/>
      <c r="L29" s="50"/>
      <c r="M29" s="50"/>
      <c r="N29" s="50"/>
      <c r="O29" s="50"/>
      <c r="P29" s="50"/>
      <c r="Q29" s="50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spans="1:53" ht="30" x14ac:dyDescent="0.25">
      <c r="A30" s="58">
        <f t="shared" si="2"/>
        <v>19</v>
      </c>
      <c r="B30" s="62" t="s">
        <v>17</v>
      </c>
      <c r="C30" s="102" t="s">
        <v>201</v>
      </c>
      <c r="D30" s="38" t="s">
        <v>173</v>
      </c>
      <c r="E30" s="99">
        <v>980</v>
      </c>
      <c r="F30" s="96">
        <v>0</v>
      </c>
      <c r="G30" s="55">
        <f t="shared" si="1"/>
        <v>0</v>
      </c>
      <c r="H30" s="48"/>
      <c r="I30" s="50"/>
      <c r="J30" s="50"/>
      <c r="K30" s="50"/>
      <c r="L30" s="50"/>
      <c r="M30" s="50"/>
      <c r="N30" s="50"/>
      <c r="O30" s="50"/>
      <c r="P30" s="50"/>
      <c r="Q30" s="50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ht="60" x14ac:dyDescent="0.25">
      <c r="A31" s="58">
        <f t="shared" si="2"/>
        <v>20</v>
      </c>
      <c r="B31" s="62" t="s">
        <v>17</v>
      </c>
      <c r="C31" s="102" t="s">
        <v>196</v>
      </c>
      <c r="D31" s="18" t="s">
        <v>166</v>
      </c>
      <c r="E31" s="99">
        <v>1232</v>
      </c>
      <c r="F31" s="96">
        <v>0</v>
      </c>
      <c r="G31" s="55">
        <f t="shared" si="1"/>
        <v>0</v>
      </c>
      <c r="H31" s="48"/>
      <c r="I31" s="50"/>
      <c r="J31" s="50"/>
      <c r="K31" s="50"/>
      <c r="L31" s="50"/>
      <c r="M31" s="50"/>
      <c r="N31" s="50"/>
      <c r="O31" s="50"/>
      <c r="P31" s="50"/>
      <c r="Q31" s="50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ht="60" x14ac:dyDescent="0.25">
      <c r="A32" s="58">
        <f t="shared" si="2"/>
        <v>21</v>
      </c>
      <c r="B32" s="62" t="s">
        <v>17</v>
      </c>
      <c r="C32" s="102" t="s">
        <v>197</v>
      </c>
      <c r="D32" s="18" t="s">
        <v>166</v>
      </c>
      <c r="E32" s="100">
        <v>1078</v>
      </c>
      <c r="F32" s="96">
        <v>0</v>
      </c>
      <c r="G32" s="55">
        <f t="shared" si="1"/>
        <v>0</v>
      </c>
      <c r="H32" s="48"/>
      <c r="I32" s="50"/>
      <c r="J32" s="50"/>
      <c r="K32" s="50"/>
      <c r="L32" s="50"/>
      <c r="M32" s="50"/>
      <c r="N32" s="50"/>
      <c r="O32" s="50"/>
      <c r="P32" s="50"/>
      <c r="Q32" s="50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ht="45" x14ac:dyDescent="0.25">
      <c r="A33" s="58">
        <f t="shared" si="2"/>
        <v>22</v>
      </c>
      <c r="B33" s="62" t="s">
        <v>17</v>
      </c>
      <c r="C33" s="53" t="s">
        <v>187</v>
      </c>
      <c r="D33" s="18" t="s">
        <v>166</v>
      </c>
      <c r="E33" s="15">
        <v>620</v>
      </c>
      <c r="F33" s="96">
        <v>0</v>
      </c>
      <c r="G33" s="55">
        <f t="shared" si="1"/>
        <v>0</v>
      </c>
      <c r="H33" s="48"/>
      <c r="I33" s="50"/>
      <c r="J33" s="50"/>
      <c r="K33" s="50"/>
      <c r="L33" s="50"/>
      <c r="M33" s="50"/>
      <c r="N33" s="50"/>
      <c r="O33" s="50"/>
      <c r="P33" s="50"/>
      <c r="Q33" s="50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x14ac:dyDescent="0.25">
      <c r="A34" s="105">
        <v>23</v>
      </c>
      <c r="B34" s="106" t="s">
        <v>17</v>
      </c>
      <c r="C34" s="102" t="s">
        <v>199</v>
      </c>
      <c r="D34" s="103" t="s">
        <v>21</v>
      </c>
      <c r="E34" s="100">
        <f>1490*2</f>
        <v>2980</v>
      </c>
      <c r="F34" s="96">
        <v>0</v>
      </c>
      <c r="G34" s="55">
        <f t="shared" si="1"/>
        <v>0</v>
      </c>
      <c r="H34" s="48"/>
      <c r="I34" s="50"/>
      <c r="J34" s="50"/>
      <c r="K34" s="50"/>
      <c r="L34" s="50"/>
      <c r="M34" s="50"/>
      <c r="N34" s="50"/>
      <c r="O34" s="50"/>
      <c r="P34" s="50"/>
      <c r="Q34" s="50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</row>
    <row r="35" spans="1:53" ht="30" x14ac:dyDescent="0.25">
      <c r="A35" s="105">
        <v>24</v>
      </c>
      <c r="B35" s="106" t="s">
        <v>17</v>
      </c>
      <c r="C35" s="102" t="s">
        <v>200</v>
      </c>
      <c r="D35" s="103" t="s">
        <v>21</v>
      </c>
      <c r="E35" s="100">
        <f>1490*2</f>
        <v>2980</v>
      </c>
      <c r="F35" s="96">
        <v>0</v>
      </c>
      <c r="G35" s="55">
        <f t="shared" si="1"/>
        <v>0</v>
      </c>
      <c r="H35" s="48"/>
      <c r="I35" s="50"/>
      <c r="J35" s="50"/>
      <c r="K35" s="50"/>
      <c r="L35" s="50"/>
      <c r="M35" s="50"/>
      <c r="N35" s="50"/>
      <c r="O35" s="50"/>
      <c r="P35" s="50"/>
      <c r="Q35" s="50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x14ac:dyDescent="0.25">
      <c r="A36" s="105">
        <v>25</v>
      </c>
      <c r="B36" s="106" t="s">
        <v>17</v>
      </c>
      <c r="C36" s="102" t="s">
        <v>195</v>
      </c>
      <c r="D36" s="103" t="s">
        <v>21</v>
      </c>
      <c r="E36" s="100">
        <v>630</v>
      </c>
      <c r="F36" s="96">
        <v>0</v>
      </c>
      <c r="G36" s="55">
        <f t="shared" si="1"/>
        <v>0</v>
      </c>
      <c r="H36" s="48"/>
      <c r="I36" s="50"/>
      <c r="J36" s="50"/>
      <c r="K36" s="50"/>
      <c r="L36" s="50"/>
      <c r="M36" s="50"/>
      <c r="N36" s="50"/>
      <c r="O36" s="50"/>
      <c r="P36" s="50"/>
      <c r="Q36" s="50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</row>
    <row r="37" spans="1:53" x14ac:dyDescent="0.25">
      <c r="A37" s="105">
        <v>26</v>
      </c>
      <c r="B37" s="106" t="s">
        <v>17</v>
      </c>
      <c r="C37" s="102" t="s">
        <v>192</v>
      </c>
      <c r="D37" s="103" t="s">
        <v>21</v>
      </c>
      <c r="E37" s="100">
        <v>50</v>
      </c>
      <c r="F37" s="96">
        <v>0</v>
      </c>
      <c r="G37" s="55">
        <f t="shared" si="1"/>
        <v>0</v>
      </c>
      <c r="H37" s="48"/>
      <c r="I37" s="50"/>
      <c r="J37" s="50"/>
      <c r="K37" s="50"/>
      <c r="L37" s="50"/>
      <c r="M37" s="50"/>
      <c r="N37" s="50"/>
      <c r="O37" s="50"/>
      <c r="P37" s="50"/>
      <c r="Q37" s="50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1:53" ht="30" x14ac:dyDescent="0.25">
      <c r="A38" s="58">
        <v>27</v>
      </c>
      <c r="B38" s="62" t="s">
        <v>17</v>
      </c>
      <c r="C38" s="53" t="s">
        <v>25</v>
      </c>
      <c r="D38" s="18" t="s">
        <v>166</v>
      </c>
      <c r="E38" s="15">
        <v>4490</v>
      </c>
      <c r="F38" s="96">
        <v>0</v>
      </c>
      <c r="G38" s="55">
        <f t="shared" si="1"/>
        <v>0</v>
      </c>
      <c r="H38" s="48"/>
      <c r="I38" s="50"/>
      <c r="J38" s="50"/>
      <c r="K38" s="50"/>
      <c r="L38" s="50"/>
      <c r="M38" s="50"/>
      <c r="N38" s="50"/>
      <c r="O38" s="50"/>
      <c r="P38" s="50"/>
      <c r="Q38" s="50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</row>
    <row r="39" spans="1:53" ht="45" x14ac:dyDescent="0.25">
      <c r="A39" s="58">
        <f t="shared" si="2"/>
        <v>28</v>
      </c>
      <c r="B39" s="62" t="s">
        <v>17</v>
      </c>
      <c r="C39" s="53" t="s">
        <v>26</v>
      </c>
      <c r="D39" s="18" t="s">
        <v>166</v>
      </c>
      <c r="E39" s="15">
        <v>120</v>
      </c>
      <c r="F39" s="96">
        <v>0</v>
      </c>
      <c r="G39" s="55">
        <f t="shared" si="1"/>
        <v>0</v>
      </c>
      <c r="H39" s="48"/>
      <c r="I39" s="50"/>
      <c r="J39" s="50"/>
      <c r="K39" s="50"/>
      <c r="L39" s="50"/>
      <c r="M39" s="50"/>
      <c r="N39" s="50"/>
      <c r="O39" s="50"/>
      <c r="P39" s="50"/>
      <c r="Q39" s="50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</row>
    <row r="40" spans="1:53" ht="45" x14ac:dyDescent="0.25">
      <c r="A40" s="58">
        <f t="shared" si="2"/>
        <v>29</v>
      </c>
      <c r="B40" s="62" t="s">
        <v>17</v>
      </c>
      <c r="C40" s="53" t="s">
        <v>140</v>
      </c>
      <c r="D40" s="18" t="s">
        <v>166</v>
      </c>
      <c r="E40" s="15">
        <v>620</v>
      </c>
      <c r="F40" s="96">
        <v>0</v>
      </c>
      <c r="G40" s="55">
        <f t="shared" si="1"/>
        <v>0</v>
      </c>
      <c r="H40" s="48"/>
      <c r="I40" s="50"/>
      <c r="J40" s="50"/>
      <c r="K40" s="50"/>
      <c r="L40" s="50"/>
      <c r="M40" s="50"/>
      <c r="N40" s="50"/>
      <c r="O40" s="50"/>
      <c r="P40" s="50"/>
      <c r="Q40" s="50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ht="30" x14ac:dyDescent="0.25">
      <c r="A41" s="58">
        <f t="shared" si="2"/>
        <v>30</v>
      </c>
      <c r="B41" s="62" t="s">
        <v>17</v>
      </c>
      <c r="C41" s="53" t="s">
        <v>27</v>
      </c>
      <c r="D41" s="18" t="s">
        <v>13</v>
      </c>
      <c r="E41" s="15">
        <v>53</v>
      </c>
      <c r="F41" s="96">
        <v>0</v>
      </c>
      <c r="G41" s="55">
        <f t="shared" si="1"/>
        <v>0</v>
      </c>
      <c r="H41" s="48"/>
      <c r="I41" s="50"/>
      <c r="J41" s="50"/>
      <c r="K41" s="50"/>
      <c r="L41" s="50"/>
      <c r="M41" s="50"/>
      <c r="N41" s="50"/>
      <c r="O41" s="50"/>
      <c r="P41" s="50"/>
      <c r="Q41" s="50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x14ac:dyDescent="0.25">
      <c r="A42" s="58">
        <f t="shared" si="2"/>
        <v>31</v>
      </c>
      <c r="B42" s="62" t="s">
        <v>17</v>
      </c>
      <c r="C42" s="53" t="s">
        <v>28</v>
      </c>
      <c r="D42" s="18" t="s">
        <v>21</v>
      </c>
      <c r="E42" s="15">
        <v>10</v>
      </c>
      <c r="F42" s="96">
        <v>0</v>
      </c>
      <c r="G42" s="55">
        <f t="shared" si="1"/>
        <v>0</v>
      </c>
      <c r="H42" s="48"/>
      <c r="I42" s="50"/>
      <c r="J42" s="50"/>
      <c r="K42" s="50"/>
      <c r="L42" s="50"/>
      <c r="M42" s="50"/>
      <c r="N42" s="50"/>
      <c r="O42" s="50"/>
      <c r="P42" s="50"/>
      <c r="Q42" s="50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</row>
    <row r="43" spans="1:53" x14ac:dyDescent="0.25">
      <c r="A43" s="19" t="s">
        <v>29</v>
      </c>
      <c r="B43" s="20"/>
      <c r="C43" s="46" t="s">
        <v>30</v>
      </c>
      <c r="D43" s="6" t="s">
        <v>7</v>
      </c>
      <c r="E43" s="47" t="s">
        <v>7</v>
      </c>
      <c r="F43" s="7" t="s">
        <v>7</v>
      </c>
      <c r="G43" s="63" t="s">
        <v>7</v>
      </c>
      <c r="H43" s="48"/>
      <c r="I43" s="57"/>
      <c r="J43" s="57"/>
      <c r="K43" s="57"/>
      <c r="L43" s="57"/>
      <c r="M43" s="57"/>
      <c r="N43" s="57"/>
      <c r="O43" s="57"/>
      <c r="P43" s="57"/>
      <c r="Q43" s="57"/>
      <c r="R43" s="50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</row>
    <row r="44" spans="1:53" x14ac:dyDescent="0.25">
      <c r="A44" s="21"/>
      <c r="B44" s="22"/>
      <c r="C44" s="51" t="s">
        <v>31</v>
      </c>
      <c r="D44" s="10" t="s">
        <v>7</v>
      </c>
      <c r="E44" s="52" t="s">
        <v>7</v>
      </c>
      <c r="F44" s="11" t="s">
        <v>7</v>
      </c>
      <c r="G44" s="56" t="s">
        <v>7</v>
      </c>
      <c r="H44" s="48"/>
      <c r="I44" s="57"/>
      <c r="J44" s="57"/>
      <c r="K44" s="57"/>
      <c r="L44" s="57"/>
      <c r="M44" s="57"/>
      <c r="N44" s="57"/>
      <c r="O44" s="57"/>
      <c r="P44" s="57"/>
      <c r="Q44" s="57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</row>
    <row r="45" spans="1:53" ht="45" x14ac:dyDescent="0.25">
      <c r="A45" s="23">
        <f>A42+1</f>
        <v>32</v>
      </c>
      <c r="B45" s="23" t="s">
        <v>32</v>
      </c>
      <c r="C45" s="53" t="s">
        <v>141</v>
      </c>
      <c r="D45" s="24" t="s">
        <v>167</v>
      </c>
      <c r="E45" s="54">
        <v>4398.04</v>
      </c>
      <c r="F45" s="96">
        <v>0</v>
      </c>
      <c r="G45" s="55">
        <f t="shared" ref="G45:G49" si="3">ROUND(E45*ROUND(F45,2),2)</f>
        <v>0</v>
      </c>
      <c r="H45" s="48"/>
      <c r="I45" s="50"/>
      <c r="J45" s="50"/>
      <c r="K45" s="50"/>
      <c r="L45" s="50"/>
      <c r="M45" s="50"/>
      <c r="N45" s="50"/>
      <c r="O45" s="50"/>
      <c r="P45" s="50"/>
      <c r="Q45" s="50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</row>
    <row r="46" spans="1:53" ht="60" x14ac:dyDescent="0.25">
      <c r="A46" s="23">
        <f>A45+1</f>
        <v>33</v>
      </c>
      <c r="B46" s="23" t="s">
        <v>32</v>
      </c>
      <c r="C46" s="53" t="s">
        <v>142</v>
      </c>
      <c r="D46" s="24" t="s">
        <v>167</v>
      </c>
      <c r="E46" s="99">
        <v>1150</v>
      </c>
      <c r="F46" s="96">
        <v>0</v>
      </c>
      <c r="G46" s="55">
        <f t="shared" si="3"/>
        <v>0</v>
      </c>
      <c r="H46" s="48"/>
      <c r="I46" s="50"/>
      <c r="J46" s="50"/>
      <c r="K46" s="50"/>
      <c r="L46" s="50"/>
      <c r="M46" s="50"/>
      <c r="N46" s="50"/>
      <c r="O46" s="50"/>
      <c r="P46" s="50"/>
      <c r="Q46" s="50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</row>
    <row r="47" spans="1:53" ht="45" x14ac:dyDescent="0.25">
      <c r="A47" s="23">
        <f>A46+1</f>
        <v>34</v>
      </c>
      <c r="B47" s="23" t="s">
        <v>32</v>
      </c>
      <c r="C47" s="53" t="s">
        <v>143</v>
      </c>
      <c r="D47" s="24" t="s">
        <v>167</v>
      </c>
      <c r="E47" s="54">
        <v>4100.8</v>
      </c>
      <c r="F47" s="96">
        <v>0</v>
      </c>
      <c r="G47" s="55">
        <f t="shared" si="3"/>
        <v>0</v>
      </c>
      <c r="H47" s="48"/>
      <c r="I47" s="50"/>
      <c r="J47" s="50"/>
      <c r="K47" s="50"/>
      <c r="L47" s="50"/>
      <c r="M47" s="50"/>
      <c r="N47" s="50"/>
      <c r="O47" s="50"/>
      <c r="P47" s="50"/>
      <c r="Q47" s="50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</row>
    <row r="48" spans="1:53" ht="45" x14ac:dyDescent="0.25">
      <c r="A48" s="23">
        <f>A47+1</f>
        <v>35</v>
      </c>
      <c r="B48" s="23" t="s">
        <v>32</v>
      </c>
      <c r="C48" s="53" t="s">
        <v>144</v>
      </c>
      <c r="D48" s="24" t="s">
        <v>167</v>
      </c>
      <c r="E48" s="54">
        <v>1250</v>
      </c>
      <c r="F48" s="96">
        <v>0</v>
      </c>
      <c r="G48" s="55">
        <f t="shared" si="3"/>
        <v>0</v>
      </c>
      <c r="H48" s="48"/>
      <c r="I48" s="50"/>
      <c r="J48" s="50"/>
      <c r="K48" s="50"/>
      <c r="L48" s="50"/>
      <c r="M48" s="50"/>
      <c r="N48" s="50"/>
      <c r="O48" s="50"/>
      <c r="P48" s="50"/>
      <c r="Q48" s="50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</row>
    <row r="49" spans="1:53" ht="60" x14ac:dyDescent="0.25">
      <c r="A49" s="23">
        <f>A48+1</f>
        <v>36</v>
      </c>
      <c r="B49" s="23" t="s">
        <v>32</v>
      </c>
      <c r="C49" s="53" t="s">
        <v>145</v>
      </c>
      <c r="D49" s="24" t="s">
        <v>167</v>
      </c>
      <c r="E49" s="54">
        <v>3255</v>
      </c>
      <c r="F49" s="96">
        <v>0</v>
      </c>
      <c r="G49" s="55">
        <f t="shared" si="3"/>
        <v>0</v>
      </c>
      <c r="H49" s="48"/>
      <c r="I49" s="50"/>
      <c r="J49" s="50"/>
      <c r="K49" s="50"/>
      <c r="L49" s="50"/>
      <c r="M49" s="50"/>
      <c r="N49" s="50"/>
      <c r="O49" s="50"/>
      <c r="P49" s="50"/>
      <c r="Q49" s="50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1:53" x14ac:dyDescent="0.25">
      <c r="A50" s="21"/>
      <c r="B50" s="22"/>
      <c r="C50" s="51" t="s">
        <v>33</v>
      </c>
      <c r="D50" s="10" t="s">
        <v>7</v>
      </c>
      <c r="E50" s="52" t="s">
        <v>7</v>
      </c>
      <c r="F50" s="11" t="s">
        <v>7</v>
      </c>
      <c r="G50" s="56" t="s">
        <v>7</v>
      </c>
      <c r="H50" s="48"/>
      <c r="I50" s="57"/>
      <c r="J50" s="57"/>
      <c r="K50" s="57"/>
      <c r="L50" s="57"/>
      <c r="M50" s="57"/>
      <c r="N50" s="57"/>
      <c r="O50" s="57"/>
      <c r="P50" s="57"/>
      <c r="Q50" s="57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</row>
    <row r="51" spans="1:53" ht="60" x14ac:dyDescent="0.25">
      <c r="A51" s="23">
        <f>A49+1</f>
        <v>37</v>
      </c>
      <c r="B51" s="23" t="s">
        <v>34</v>
      </c>
      <c r="C51" s="53" t="s">
        <v>198</v>
      </c>
      <c r="D51" s="24" t="s">
        <v>167</v>
      </c>
      <c r="E51" s="54">
        <v>1053</v>
      </c>
      <c r="F51" s="96">
        <v>0</v>
      </c>
      <c r="G51" s="55">
        <f>ROUND(E51*ROUND(F51,2),2)</f>
        <v>0</v>
      </c>
      <c r="H51" s="48"/>
      <c r="I51" s="50"/>
      <c r="J51" s="50"/>
      <c r="K51" s="50"/>
      <c r="L51" s="50"/>
      <c r="M51" s="50"/>
      <c r="N51" s="50"/>
      <c r="O51" s="50"/>
      <c r="P51" s="50"/>
      <c r="Q51" s="50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</row>
    <row r="52" spans="1:53" x14ac:dyDescent="0.25">
      <c r="A52" s="25" t="s">
        <v>35</v>
      </c>
      <c r="B52" s="26"/>
      <c r="C52" s="46" t="s">
        <v>36</v>
      </c>
      <c r="D52" s="6" t="s">
        <v>7</v>
      </c>
      <c r="E52" s="47" t="s">
        <v>7</v>
      </c>
      <c r="F52" s="47" t="s">
        <v>7</v>
      </c>
      <c r="G52" s="63" t="s">
        <v>7</v>
      </c>
      <c r="H52" s="48"/>
      <c r="I52" s="57"/>
      <c r="J52" s="57"/>
      <c r="K52" s="57"/>
      <c r="L52" s="57"/>
      <c r="M52" s="57"/>
      <c r="N52" s="57"/>
      <c r="O52" s="57"/>
      <c r="P52" s="57"/>
      <c r="Q52" s="57"/>
      <c r="R52" s="50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</row>
    <row r="53" spans="1:53" ht="30" x14ac:dyDescent="0.25">
      <c r="A53" s="32"/>
      <c r="B53" s="64"/>
      <c r="C53" s="51" t="s">
        <v>37</v>
      </c>
      <c r="D53" s="10" t="s">
        <v>7</v>
      </c>
      <c r="E53" s="52" t="s">
        <v>7</v>
      </c>
      <c r="F53" s="52" t="s">
        <v>7</v>
      </c>
      <c r="G53" s="56" t="s">
        <v>7</v>
      </c>
      <c r="H53" s="48"/>
      <c r="I53" s="57"/>
      <c r="J53" s="57"/>
      <c r="K53" s="57"/>
      <c r="L53" s="57"/>
      <c r="M53" s="57"/>
      <c r="N53" s="57"/>
      <c r="O53" s="57"/>
      <c r="P53" s="57"/>
      <c r="Q53" s="57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</row>
    <row r="54" spans="1:53" ht="45" x14ac:dyDescent="0.25">
      <c r="A54" s="32"/>
      <c r="B54" s="64" t="s">
        <v>38</v>
      </c>
      <c r="C54" s="65" t="s">
        <v>39</v>
      </c>
      <c r="D54" s="10" t="s">
        <v>7</v>
      </c>
      <c r="E54" s="52" t="s">
        <v>7</v>
      </c>
      <c r="F54" s="52" t="s">
        <v>7</v>
      </c>
      <c r="G54" s="56" t="s">
        <v>7</v>
      </c>
      <c r="H54" s="48"/>
      <c r="I54" s="57"/>
      <c r="J54" s="57"/>
      <c r="K54" s="57"/>
      <c r="L54" s="57"/>
      <c r="M54" s="57"/>
      <c r="N54" s="57"/>
      <c r="O54" s="57"/>
      <c r="P54" s="57"/>
      <c r="Q54" s="57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</row>
    <row r="55" spans="1:53" ht="17.25" x14ac:dyDescent="0.25">
      <c r="A55" s="23">
        <f>A51+1</f>
        <v>38</v>
      </c>
      <c r="B55" s="66" t="s">
        <v>38</v>
      </c>
      <c r="C55" s="102" t="s">
        <v>202</v>
      </c>
      <c r="D55" s="17" t="s">
        <v>166</v>
      </c>
      <c r="E55" s="99">
        <v>1208</v>
      </c>
      <c r="F55" s="96">
        <v>0</v>
      </c>
      <c r="G55" s="55">
        <f t="shared" ref="G55:G59" si="4">ROUND(E55*ROUND(F55,2),2)</f>
        <v>0</v>
      </c>
      <c r="H55" s="48"/>
      <c r="I55" s="50"/>
      <c r="J55" s="50"/>
      <c r="K55" s="50"/>
      <c r="L55" s="50"/>
      <c r="M55" s="50"/>
      <c r="N55" s="50"/>
      <c r="O55" s="50"/>
      <c r="P55" s="50"/>
      <c r="Q55" s="50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56" spans="1:53" ht="45" x14ac:dyDescent="0.25">
      <c r="A56" s="23">
        <f>A55+1</f>
        <v>39</v>
      </c>
      <c r="B56" s="66" t="s">
        <v>38</v>
      </c>
      <c r="C56" s="102" t="s">
        <v>194</v>
      </c>
      <c r="D56" s="17" t="s">
        <v>166</v>
      </c>
      <c r="E56" s="99">
        <v>2525</v>
      </c>
      <c r="F56" s="96">
        <v>0</v>
      </c>
      <c r="G56" s="55">
        <f t="shared" si="4"/>
        <v>0</v>
      </c>
      <c r="H56" s="48"/>
      <c r="I56" s="50"/>
      <c r="J56" s="50"/>
      <c r="K56" s="50"/>
      <c r="L56" s="50"/>
      <c r="M56" s="50"/>
      <c r="N56" s="50"/>
      <c r="O56" s="50"/>
      <c r="P56" s="50"/>
      <c r="Q56" s="50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ht="30" x14ac:dyDescent="0.25">
      <c r="A57" s="23">
        <f>A56+1</f>
        <v>40</v>
      </c>
      <c r="B57" s="66" t="s">
        <v>38</v>
      </c>
      <c r="C57" s="53" t="s">
        <v>40</v>
      </c>
      <c r="D57" s="17" t="s">
        <v>166</v>
      </c>
      <c r="E57" s="54">
        <v>2008.52</v>
      </c>
      <c r="F57" s="96">
        <v>0</v>
      </c>
      <c r="G57" s="55">
        <f t="shared" si="4"/>
        <v>0</v>
      </c>
      <c r="H57" s="48"/>
      <c r="I57" s="50"/>
      <c r="J57" s="50"/>
      <c r="K57" s="50"/>
      <c r="L57" s="50"/>
      <c r="M57" s="50"/>
      <c r="N57" s="50"/>
      <c r="O57" s="50"/>
      <c r="P57" s="50"/>
      <c r="Q57" s="50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</row>
    <row r="58" spans="1:53" ht="30" x14ac:dyDescent="0.25">
      <c r="A58" s="23">
        <f>A57+1</f>
        <v>41</v>
      </c>
      <c r="B58" s="66" t="s">
        <v>38</v>
      </c>
      <c r="C58" s="53" t="s">
        <v>41</v>
      </c>
      <c r="D58" s="17" t="s">
        <v>166</v>
      </c>
      <c r="E58" s="97">
        <f>E67</f>
        <v>710</v>
      </c>
      <c r="F58" s="96">
        <v>0</v>
      </c>
      <c r="G58" s="55">
        <f t="shared" si="4"/>
        <v>0</v>
      </c>
      <c r="H58" s="48"/>
      <c r="I58" s="50"/>
      <c r="J58" s="50"/>
      <c r="K58" s="50"/>
      <c r="L58" s="50"/>
      <c r="M58" s="50"/>
      <c r="N58" s="50"/>
      <c r="O58" s="50"/>
      <c r="P58" s="50"/>
      <c r="Q58" s="50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</row>
    <row r="59" spans="1:53" ht="17.25" x14ac:dyDescent="0.25">
      <c r="A59" s="23">
        <f>A58+1</f>
        <v>42</v>
      </c>
      <c r="B59" s="66" t="s">
        <v>38</v>
      </c>
      <c r="C59" s="53" t="s">
        <v>42</v>
      </c>
      <c r="D59" s="17" t="s">
        <v>166</v>
      </c>
      <c r="E59" s="54">
        <v>2986</v>
      </c>
      <c r="F59" s="96">
        <v>0</v>
      </c>
      <c r="G59" s="55">
        <f t="shared" si="4"/>
        <v>0</v>
      </c>
      <c r="H59" s="48"/>
      <c r="I59" s="50"/>
      <c r="J59" s="50"/>
      <c r="K59" s="50"/>
      <c r="L59" s="50"/>
      <c r="M59" s="50"/>
      <c r="N59" s="50"/>
      <c r="O59" s="50"/>
      <c r="P59" s="50"/>
      <c r="Q59" s="50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</row>
    <row r="60" spans="1:53" x14ac:dyDescent="0.25">
      <c r="A60" s="8"/>
      <c r="B60" s="16"/>
      <c r="C60" s="51" t="s">
        <v>43</v>
      </c>
      <c r="D60" s="10" t="s">
        <v>7</v>
      </c>
      <c r="E60" s="52" t="s">
        <v>7</v>
      </c>
      <c r="F60" s="11" t="s">
        <v>7</v>
      </c>
      <c r="G60" s="52" t="s">
        <v>7</v>
      </c>
      <c r="H60" s="48"/>
      <c r="I60" s="57"/>
      <c r="J60" s="57"/>
      <c r="K60" s="57"/>
      <c r="L60" s="57"/>
      <c r="M60" s="57"/>
      <c r="N60" s="57"/>
      <c r="O60" s="57"/>
      <c r="P60" s="57"/>
      <c r="Q60" s="57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</row>
    <row r="61" spans="1:53" ht="60" x14ac:dyDescent="0.25">
      <c r="A61" s="58">
        <f>A59+1</f>
        <v>43</v>
      </c>
      <c r="B61" s="27" t="s">
        <v>44</v>
      </c>
      <c r="C61" s="67" t="s">
        <v>45</v>
      </c>
      <c r="D61" s="17" t="s">
        <v>166</v>
      </c>
      <c r="E61" s="107">
        <f>1540*2</f>
        <v>3080</v>
      </c>
      <c r="F61" s="96">
        <v>0</v>
      </c>
      <c r="G61" s="55">
        <f t="shared" ref="G61:G62" si="5">ROUND(E61*ROUND(F61,2),2)</f>
        <v>0</v>
      </c>
      <c r="H61" s="48"/>
      <c r="I61" s="50"/>
      <c r="J61" s="50"/>
      <c r="K61" s="50"/>
      <c r="L61" s="50"/>
      <c r="M61" s="50"/>
      <c r="N61" s="50"/>
      <c r="O61" s="50"/>
      <c r="P61" s="50"/>
      <c r="Q61" s="50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</row>
    <row r="62" spans="1:53" ht="45" x14ac:dyDescent="0.25">
      <c r="A62" s="23">
        <f>A61+1</f>
        <v>44</v>
      </c>
      <c r="B62" s="27" t="s">
        <v>44</v>
      </c>
      <c r="C62" s="53" t="s">
        <v>46</v>
      </c>
      <c r="D62" s="17" t="s">
        <v>166</v>
      </c>
      <c r="E62" s="54">
        <v>4667.5</v>
      </c>
      <c r="F62" s="96">
        <v>0</v>
      </c>
      <c r="G62" s="55">
        <f t="shared" si="5"/>
        <v>0</v>
      </c>
      <c r="H62" s="48"/>
      <c r="I62" s="50"/>
      <c r="J62" s="50"/>
      <c r="K62" s="50"/>
      <c r="L62" s="50"/>
      <c r="M62" s="50"/>
      <c r="N62" s="50"/>
      <c r="O62" s="50"/>
      <c r="P62" s="50"/>
      <c r="Q62" s="50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</row>
    <row r="63" spans="1:53" ht="45" x14ac:dyDescent="0.25">
      <c r="A63" s="8"/>
      <c r="B63" s="28"/>
      <c r="C63" s="51" t="s">
        <v>47</v>
      </c>
      <c r="D63" s="10" t="s">
        <v>7</v>
      </c>
      <c r="E63" s="52" t="s">
        <v>7</v>
      </c>
      <c r="F63" s="11" t="s">
        <v>7</v>
      </c>
      <c r="G63" s="52" t="s">
        <v>7</v>
      </c>
      <c r="H63" s="48"/>
      <c r="I63" s="57"/>
      <c r="J63" s="57"/>
      <c r="K63" s="57"/>
      <c r="L63" s="57"/>
      <c r="M63" s="57"/>
      <c r="N63" s="57"/>
      <c r="O63" s="57"/>
      <c r="P63" s="57"/>
      <c r="Q63" s="57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</row>
    <row r="64" spans="1:53" ht="17.25" x14ac:dyDescent="0.25">
      <c r="A64" s="58">
        <f>A62+1</f>
        <v>45</v>
      </c>
      <c r="B64" s="29" t="s">
        <v>48</v>
      </c>
      <c r="C64" s="102" t="s">
        <v>202</v>
      </c>
      <c r="D64" s="17" t="s">
        <v>166</v>
      </c>
      <c r="E64" s="99">
        <v>1208</v>
      </c>
      <c r="F64" s="96">
        <v>0</v>
      </c>
      <c r="G64" s="55">
        <f t="shared" ref="G64:G68" si="6">ROUND(E64*ROUND(F64,2),2)</f>
        <v>0</v>
      </c>
      <c r="H64" s="48"/>
      <c r="I64" s="50"/>
      <c r="J64" s="50"/>
      <c r="K64" s="50"/>
      <c r="L64" s="50"/>
      <c r="M64" s="50"/>
      <c r="N64" s="50"/>
      <c r="O64" s="50"/>
      <c r="P64" s="50"/>
      <c r="Q64" s="50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</row>
    <row r="65" spans="1:53" ht="45" x14ac:dyDescent="0.25">
      <c r="A65" s="23">
        <f>A64+1</f>
        <v>46</v>
      </c>
      <c r="B65" s="29" t="s">
        <v>48</v>
      </c>
      <c r="C65" s="102" t="s">
        <v>194</v>
      </c>
      <c r="D65" s="17" t="s">
        <v>166</v>
      </c>
      <c r="E65" s="99">
        <v>2525</v>
      </c>
      <c r="F65" s="96">
        <v>0</v>
      </c>
      <c r="G65" s="55">
        <f t="shared" si="6"/>
        <v>0</v>
      </c>
      <c r="H65" s="48"/>
      <c r="I65" s="50"/>
      <c r="J65" s="50"/>
      <c r="K65" s="50"/>
      <c r="L65" s="50"/>
      <c r="M65" s="50"/>
      <c r="N65" s="50"/>
      <c r="O65" s="50"/>
      <c r="P65" s="50"/>
      <c r="Q65" s="50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</row>
    <row r="66" spans="1:53" ht="30" x14ac:dyDescent="0.25">
      <c r="A66" s="23">
        <f>A65+1</f>
        <v>47</v>
      </c>
      <c r="B66" s="29" t="s">
        <v>48</v>
      </c>
      <c r="C66" s="53" t="s">
        <v>40</v>
      </c>
      <c r="D66" s="17" t="s">
        <v>166</v>
      </c>
      <c r="E66" s="54">
        <v>2008.5200000000002</v>
      </c>
      <c r="F66" s="96">
        <v>0</v>
      </c>
      <c r="G66" s="55">
        <f t="shared" si="6"/>
        <v>0</v>
      </c>
      <c r="H66" s="48"/>
      <c r="I66" s="50"/>
      <c r="J66" s="50"/>
      <c r="K66" s="50"/>
      <c r="L66" s="50"/>
      <c r="M66" s="50"/>
      <c r="N66" s="50"/>
      <c r="O66" s="50"/>
      <c r="P66" s="50"/>
      <c r="Q66" s="50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</row>
    <row r="67" spans="1:53" ht="30" x14ac:dyDescent="0.25">
      <c r="A67" s="23">
        <f>A66+1</f>
        <v>48</v>
      </c>
      <c r="B67" s="29" t="s">
        <v>48</v>
      </c>
      <c r="C67" s="53" t="s">
        <v>41</v>
      </c>
      <c r="D67" s="17" t="s">
        <v>166</v>
      </c>
      <c r="E67" s="99">
        <v>710</v>
      </c>
      <c r="F67" s="96">
        <v>0</v>
      </c>
      <c r="G67" s="55">
        <f t="shared" si="6"/>
        <v>0</v>
      </c>
      <c r="H67" s="48"/>
      <c r="I67" s="50"/>
      <c r="J67" s="50"/>
      <c r="K67" s="50"/>
      <c r="L67" s="50"/>
      <c r="M67" s="50"/>
      <c r="N67" s="50"/>
      <c r="O67" s="50"/>
      <c r="P67" s="50"/>
      <c r="Q67" s="50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</row>
    <row r="68" spans="1:53" ht="17.25" x14ac:dyDescent="0.25">
      <c r="A68" s="23">
        <f>A67+1</f>
        <v>49</v>
      </c>
      <c r="B68" s="29" t="s">
        <v>48</v>
      </c>
      <c r="C68" s="53" t="s">
        <v>49</v>
      </c>
      <c r="D68" s="17" t="s">
        <v>166</v>
      </c>
      <c r="E68" s="54">
        <v>210</v>
      </c>
      <c r="F68" s="96">
        <v>0</v>
      </c>
      <c r="G68" s="55">
        <f t="shared" si="6"/>
        <v>0</v>
      </c>
      <c r="H68" s="48"/>
      <c r="I68" s="50"/>
      <c r="J68" s="50"/>
      <c r="K68" s="50"/>
      <c r="L68" s="50"/>
      <c r="M68" s="50"/>
      <c r="N68" s="50"/>
      <c r="O68" s="50"/>
      <c r="P68" s="50"/>
      <c r="Q68" s="50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</row>
    <row r="69" spans="1:53" ht="45" x14ac:dyDescent="0.25">
      <c r="A69" s="8"/>
      <c r="B69" s="28"/>
      <c r="C69" s="51" t="s">
        <v>50</v>
      </c>
      <c r="D69" s="10" t="s">
        <v>7</v>
      </c>
      <c r="E69" s="52" t="s">
        <v>7</v>
      </c>
      <c r="F69" s="11" t="s">
        <v>7</v>
      </c>
      <c r="G69" s="52" t="s">
        <v>7</v>
      </c>
      <c r="H69" s="48"/>
      <c r="I69" s="57"/>
      <c r="J69" s="57"/>
      <c r="K69" s="57"/>
      <c r="L69" s="57"/>
      <c r="M69" s="57"/>
      <c r="N69" s="57"/>
      <c r="O69" s="57"/>
      <c r="P69" s="57"/>
      <c r="Q69" s="57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</row>
    <row r="70" spans="1:53" ht="17.25" x14ac:dyDescent="0.25">
      <c r="A70" s="58">
        <f>A68+1</f>
        <v>50</v>
      </c>
      <c r="B70" s="29" t="s">
        <v>48</v>
      </c>
      <c r="C70" s="67" t="s">
        <v>51</v>
      </c>
      <c r="D70" s="17" t="s">
        <v>166</v>
      </c>
      <c r="E70" s="69">
        <v>1596.5</v>
      </c>
      <c r="F70" s="96">
        <v>0</v>
      </c>
      <c r="G70" s="55">
        <f t="shared" ref="G70:G71" si="7">ROUND(E70*ROUND(F70,2),2)</f>
        <v>0</v>
      </c>
      <c r="H70" s="48"/>
      <c r="I70" s="50"/>
      <c r="J70" s="50"/>
      <c r="K70" s="50"/>
      <c r="L70" s="50"/>
      <c r="M70" s="50"/>
      <c r="N70" s="50"/>
      <c r="O70" s="50"/>
      <c r="P70" s="50"/>
      <c r="Q70" s="50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</row>
    <row r="71" spans="1:53" ht="17.25" x14ac:dyDescent="0.25">
      <c r="A71" s="23">
        <f>A70+1</f>
        <v>51</v>
      </c>
      <c r="B71" s="29" t="s">
        <v>48</v>
      </c>
      <c r="C71" s="53" t="s">
        <v>52</v>
      </c>
      <c r="D71" s="17" t="s">
        <v>166</v>
      </c>
      <c r="E71" s="70">
        <v>4667.5</v>
      </c>
      <c r="F71" s="96">
        <v>0</v>
      </c>
      <c r="G71" s="55">
        <f t="shared" si="7"/>
        <v>0</v>
      </c>
      <c r="H71" s="48"/>
      <c r="I71" s="50"/>
      <c r="J71" s="50"/>
      <c r="K71" s="50"/>
      <c r="L71" s="50"/>
      <c r="M71" s="50"/>
      <c r="N71" s="50"/>
      <c r="O71" s="50"/>
      <c r="P71" s="50"/>
      <c r="Q71" s="50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</row>
    <row r="72" spans="1:53" ht="75" x14ac:dyDescent="0.25">
      <c r="A72" s="8"/>
      <c r="B72" s="30" t="s">
        <v>53</v>
      </c>
      <c r="C72" s="51" t="s">
        <v>54</v>
      </c>
      <c r="D72" s="10" t="s">
        <v>7</v>
      </c>
      <c r="E72" s="52" t="s">
        <v>7</v>
      </c>
      <c r="F72" s="11" t="s">
        <v>7</v>
      </c>
      <c r="G72" s="52" t="s">
        <v>7</v>
      </c>
      <c r="H72" s="48"/>
      <c r="I72" s="57"/>
      <c r="J72" s="57"/>
      <c r="K72" s="57"/>
      <c r="L72" s="57"/>
      <c r="M72" s="57"/>
      <c r="N72" s="57"/>
      <c r="O72" s="57"/>
      <c r="P72" s="57"/>
      <c r="Q72" s="57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</row>
    <row r="73" spans="1:53" ht="17.25" x14ac:dyDescent="0.25">
      <c r="A73" s="58">
        <f>A71+1</f>
        <v>52</v>
      </c>
      <c r="B73" s="62" t="s">
        <v>44</v>
      </c>
      <c r="C73" s="102" t="s">
        <v>202</v>
      </c>
      <c r="D73" s="17" t="s">
        <v>166</v>
      </c>
      <c r="E73" s="99">
        <v>1205</v>
      </c>
      <c r="F73" s="96">
        <v>0</v>
      </c>
      <c r="G73" s="55">
        <f t="shared" ref="G73:G77" si="8">ROUND(E73*ROUND(F73,2),2)</f>
        <v>0</v>
      </c>
      <c r="H73" s="48"/>
      <c r="I73" s="50"/>
      <c r="J73" s="50"/>
      <c r="K73" s="50"/>
      <c r="L73" s="50"/>
      <c r="M73" s="50"/>
      <c r="N73" s="50"/>
      <c r="O73" s="50"/>
      <c r="P73" s="50"/>
      <c r="Q73" s="50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</row>
    <row r="74" spans="1:53" ht="45" x14ac:dyDescent="0.25">
      <c r="A74" s="23">
        <f>A73+1</f>
        <v>53</v>
      </c>
      <c r="B74" s="62" t="s">
        <v>44</v>
      </c>
      <c r="C74" s="102" t="s">
        <v>194</v>
      </c>
      <c r="D74" s="17" t="s">
        <v>166</v>
      </c>
      <c r="E74" s="99">
        <v>2371</v>
      </c>
      <c r="F74" s="96">
        <v>0</v>
      </c>
      <c r="G74" s="55">
        <f t="shared" si="8"/>
        <v>0</v>
      </c>
      <c r="H74" s="48"/>
      <c r="I74" s="50"/>
      <c r="J74" s="50"/>
      <c r="K74" s="50"/>
      <c r="L74" s="50"/>
      <c r="M74" s="50"/>
      <c r="N74" s="50"/>
      <c r="O74" s="50"/>
      <c r="P74" s="50"/>
      <c r="Q74" s="50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</row>
    <row r="75" spans="1:53" ht="30" x14ac:dyDescent="0.25">
      <c r="A75" s="23">
        <f>A74+1</f>
        <v>54</v>
      </c>
      <c r="B75" s="62" t="s">
        <v>44</v>
      </c>
      <c r="C75" s="53" t="s">
        <v>40</v>
      </c>
      <c r="D75" s="17" t="s">
        <v>166</v>
      </c>
      <c r="E75" s="54">
        <v>1978.52</v>
      </c>
      <c r="F75" s="96">
        <v>0</v>
      </c>
      <c r="G75" s="55">
        <f t="shared" si="8"/>
        <v>0</v>
      </c>
      <c r="H75" s="48"/>
      <c r="I75" s="50"/>
      <c r="J75" s="50"/>
      <c r="K75" s="50"/>
      <c r="L75" s="50"/>
      <c r="M75" s="50"/>
      <c r="N75" s="50"/>
      <c r="O75" s="50"/>
      <c r="P75" s="50"/>
      <c r="Q75" s="50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</row>
    <row r="76" spans="1:53" ht="45" x14ac:dyDescent="0.25">
      <c r="A76" s="23">
        <f>A75+1</f>
        <v>55</v>
      </c>
      <c r="B76" s="62" t="s">
        <v>44</v>
      </c>
      <c r="C76" s="110" t="s">
        <v>68</v>
      </c>
      <c r="D76" s="17" t="s">
        <v>166</v>
      </c>
      <c r="E76" s="97">
        <f>3267.04+12242.6</f>
        <v>15509.64</v>
      </c>
      <c r="F76" s="96">
        <v>0</v>
      </c>
      <c r="G76" s="55">
        <f t="shared" si="8"/>
        <v>0</v>
      </c>
      <c r="H76" s="48"/>
      <c r="I76" s="50"/>
      <c r="J76" s="50"/>
      <c r="K76" s="50"/>
      <c r="L76" s="50"/>
      <c r="M76" s="50"/>
      <c r="N76" s="50"/>
      <c r="O76" s="50"/>
      <c r="P76" s="50"/>
      <c r="Q76" s="50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</row>
    <row r="77" spans="1:53" ht="30" x14ac:dyDescent="0.25">
      <c r="A77" s="23">
        <f>A76+1</f>
        <v>56</v>
      </c>
      <c r="B77" s="62" t="s">
        <v>44</v>
      </c>
      <c r="C77" s="102" t="s">
        <v>41</v>
      </c>
      <c r="D77" s="17" t="s">
        <v>166</v>
      </c>
      <c r="E77" s="99">
        <v>700</v>
      </c>
      <c r="F77" s="96">
        <v>0</v>
      </c>
      <c r="G77" s="55">
        <f t="shared" si="8"/>
        <v>0</v>
      </c>
      <c r="H77" s="48"/>
      <c r="I77" s="50"/>
      <c r="J77" s="50"/>
      <c r="K77" s="50"/>
      <c r="L77" s="50"/>
      <c r="M77" s="50"/>
      <c r="N77" s="50"/>
      <c r="O77" s="50"/>
      <c r="P77" s="50"/>
      <c r="Q77" s="50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</row>
    <row r="78" spans="1:53" ht="30" x14ac:dyDescent="0.25">
      <c r="A78" s="8"/>
      <c r="B78" s="8" t="s">
        <v>44</v>
      </c>
      <c r="C78" s="65" t="s">
        <v>55</v>
      </c>
      <c r="D78" s="31" t="s">
        <v>7</v>
      </c>
      <c r="E78" s="52" t="s">
        <v>7</v>
      </c>
      <c r="F78" s="11" t="s">
        <v>7</v>
      </c>
      <c r="G78" s="52" t="s">
        <v>7</v>
      </c>
      <c r="H78" s="48"/>
      <c r="I78" s="57"/>
      <c r="J78" s="57"/>
      <c r="K78" s="57"/>
      <c r="L78" s="57"/>
      <c r="M78" s="57"/>
      <c r="N78" s="57"/>
      <c r="O78" s="57"/>
      <c r="P78" s="57"/>
      <c r="Q78" s="57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</row>
    <row r="79" spans="1:53" ht="30" x14ac:dyDescent="0.25">
      <c r="A79" s="58">
        <f>A77+1</f>
        <v>57</v>
      </c>
      <c r="B79" s="62" t="s">
        <v>44</v>
      </c>
      <c r="C79" s="53" t="s">
        <v>56</v>
      </c>
      <c r="D79" s="17" t="s">
        <v>166</v>
      </c>
      <c r="E79" s="54">
        <v>966</v>
      </c>
      <c r="F79" s="96">
        <v>0</v>
      </c>
      <c r="G79" s="55">
        <f>ROUND(E79*ROUND(F79,2),2)</f>
        <v>0</v>
      </c>
      <c r="H79" s="48"/>
      <c r="I79" s="50"/>
      <c r="J79" s="50"/>
      <c r="K79" s="50"/>
      <c r="L79" s="50"/>
      <c r="M79" s="50"/>
      <c r="N79" s="50"/>
      <c r="O79" s="50"/>
      <c r="P79" s="50"/>
      <c r="Q79" s="50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</row>
    <row r="80" spans="1:53" ht="45" x14ac:dyDescent="0.25">
      <c r="A80" s="32"/>
      <c r="B80" s="8"/>
      <c r="C80" s="65" t="s">
        <v>57</v>
      </c>
      <c r="D80" s="31" t="s">
        <v>7</v>
      </c>
      <c r="E80" s="52" t="s">
        <v>7</v>
      </c>
      <c r="F80" s="11" t="s">
        <v>7</v>
      </c>
      <c r="G80" s="52" t="s">
        <v>7</v>
      </c>
      <c r="H80" s="48"/>
      <c r="I80" s="57"/>
      <c r="J80" s="57"/>
      <c r="K80" s="57"/>
      <c r="L80" s="57"/>
      <c r="M80" s="57"/>
      <c r="N80" s="57"/>
      <c r="O80" s="57"/>
      <c r="P80" s="57"/>
      <c r="Q80" s="57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</row>
    <row r="81" spans="1:53" ht="30" x14ac:dyDescent="0.25">
      <c r="A81" s="58">
        <f>A79+1</f>
        <v>58</v>
      </c>
      <c r="B81" s="27" t="s">
        <v>58</v>
      </c>
      <c r="C81" s="53" t="s">
        <v>40</v>
      </c>
      <c r="D81" s="17" t="s">
        <v>166</v>
      </c>
      <c r="E81" s="54">
        <v>1999.5200000000002</v>
      </c>
      <c r="F81" s="96">
        <v>0</v>
      </c>
      <c r="G81" s="55">
        <f t="shared" ref="G81:G82" si="9">ROUND(E81*ROUND(F81,2),2)</f>
        <v>0</v>
      </c>
      <c r="H81" s="48"/>
      <c r="I81" s="50"/>
      <c r="J81" s="50"/>
      <c r="K81" s="50"/>
      <c r="L81" s="50"/>
      <c r="M81" s="50"/>
      <c r="N81" s="50"/>
      <c r="O81" s="50"/>
      <c r="P81" s="50"/>
      <c r="Q81" s="50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</row>
    <row r="82" spans="1:53" ht="30" x14ac:dyDescent="0.25">
      <c r="A82" s="23">
        <f>A81+1</f>
        <v>59</v>
      </c>
      <c r="B82" s="27" t="s">
        <v>58</v>
      </c>
      <c r="C82" s="53" t="s">
        <v>41</v>
      </c>
      <c r="D82" s="17" t="s">
        <v>166</v>
      </c>
      <c r="E82" s="99">
        <v>700</v>
      </c>
      <c r="F82" s="96">
        <v>0</v>
      </c>
      <c r="G82" s="55">
        <f t="shared" si="9"/>
        <v>0</v>
      </c>
      <c r="H82" s="48"/>
      <c r="I82" s="50"/>
      <c r="J82" s="50"/>
      <c r="K82" s="50"/>
      <c r="L82" s="50"/>
      <c r="M82" s="50"/>
      <c r="N82" s="50"/>
      <c r="O82" s="50"/>
      <c r="P82" s="50"/>
      <c r="Q82" s="50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</row>
    <row r="83" spans="1:53" ht="30" x14ac:dyDescent="0.25">
      <c r="A83" s="8"/>
      <c r="B83" s="8"/>
      <c r="C83" s="65" t="s">
        <v>59</v>
      </c>
      <c r="D83" s="31" t="s">
        <v>7</v>
      </c>
      <c r="E83" s="52" t="s">
        <v>7</v>
      </c>
      <c r="F83" s="11" t="s">
        <v>7</v>
      </c>
      <c r="G83" s="52" t="s">
        <v>7</v>
      </c>
      <c r="H83" s="48"/>
      <c r="I83" s="57"/>
      <c r="J83" s="57"/>
      <c r="K83" s="57"/>
      <c r="L83" s="57"/>
      <c r="M83" s="57"/>
      <c r="N83" s="57"/>
      <c r="O83" s="57"/>
      <c r="P83" s="57"/>
      <c r="Q83" s="57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</row>
    <row r="84" spans="1:53" ht="30" x14ac:dyDescent="0.25">
      <c r="A84" s="58">
        <f>A82+1</f>
        <v>60</v>
      </c>
      <c r="B84" s="27" t="s">
        <v>58</v>
      </c>
      <c r="C84" s="53" t="s">
        <v>60</v>
      </c>
      <c r="D84" s="17" t="s">
        <v>166</v>
      </c>
      <c r="E84" s="54">
        <v>2020</v>
      </c>
      <c r="F84" s="96">
        <v>0</v>
      </c>
      <c r="G84" s="55">
        <f t="shared" ref="G84:G86" si="10">ROUND(E84*ROUND(F84,2),2)</f>
        <v>0</v>
      </c>
      <c r="H84" s="48"/>
      <c r="I84" s="50"/>
      <c r="J84" s="50"/>
      <c r="K84" s="50"/>
      <c r="L84" s="50"/>
      <c r="M84" s="50"/>
      <c r="N84" s="50"/>
      <c r="O84" s="50"/>
      <c r="P84" s="50"/>
      <c r="Q84" s="50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</row>
    <row r="85" spans="1:53" ht="45" x14ac:dyDescent="0.25">
      <c r="A85" s="23">
        <f>A84+1</f>
        <v>61</v>
      </c>
      <c r="B85" s="27" t="s">
        <v>58</v>
      </c>
      <c r="C85" s="53" t="s">
        <v>61</v>
      </c>
      <c r="D85" s="17" t="s">
        <v>166</v>
      </c>
      <c r="E85" s="54">
        <v>620</v>
      </c>
      <c r="F85" s="96">
        <v>0</v>
      </c>
      <c r="G85" s="55">
        <f t="shared" si="10"/>
        <v>0</v>
      </c>
      <c r="H85" s="48"/>
      <c r="I85" s="50"/>
      <c r="J85" s="50"/>
      <c r="K85" s="50"/>
      <c r="L85" s="50"/>
      <c r="M85" s="50"/>
      <c r="N85" s="50"/>
      <c r="O85" s="50"/>
      <c r="P85" s="50"/>
      <c r="Q85" s="50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</row>
    <row r="86" spans="1:53" ht="45" x14ac:dyDescent="0.25">
      <c r="A86" s="23">
        <f>A85+1</f>
        <v>62</v>
      </c>
      <c r="B86" s="27" t="s">
        <v>58</v>
      </c>
      <c r="C86" s="53" t="s">
        <v>62</v>
      </c>
      <c r="D86" s="17" t="s">
        <v>166</v>
      </c>
      <c r="E86" s="54">
        <v>966</v>
      </c>
      <c r="F86" s="96">
        <v>0</v>
      </c>
      <c r="G86" s="55">
        <f t="shared" si="10"/>
        <v>0</v>
      </c>
      <c r="H86" s="48"/>
      <c r="I86" s="50"/>
      <c r="J86" s="50"/>
      <c r="K86" s="50"/>
      <c r="L86" s="50"/>
      <c r="M86" s="50"/>
      <c r="N86" s="50"/>
      <c r="O86" s="50"/>
      <c r="P86" s="50"/>
      <c r="Q86" s="50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</row>
    <row r="87" spans="1:53" x14ac:dyDescent="0.25">
      <c r="A87" s="25" t="s">
        <v>63</v>
      </c>
      <c r="B87" s="33"/>
      <c r="C87" s="46" t="s">
        <v>64</v>
      </c>
      <c r="D87" s="6" t="s">
        <v>7</v>
      </c>
      <c r="E87" s="47" t="s">
        <v>7</v>
      </c>
      <c r="F87" s="7" t="s">
        <v>7</v>
      </c>
      <c r="G87" s="63" t="s">
        <v>7</v>
      </c>
      <c r="H87" s="48"/>
      <c r="I87" s="57"/>
      <c r="J87" s="57"/>
      <c r="K87" s="57"/>
      <c r="L87" s="57"/>
      <c r="M87" s="57"/>
      <c r="N87" s="57"/>
      <c r="O87" s="57"/>
      <c r="P87" s="57"/>
      <c r="Q87" s="57"/>
      <c r="R87" s="50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</row>
    <row r="88" spans="1:53" ht="60" x14ac:dyDescent="0.25">
      <c r="A88" s="8"/>
      <c r="B88" s="34" t="s">
        <v>65</v>
      </c>
      <c r="C88" s="51" t="s">
        <v>66</v>
      </c>
      <c r="D88" s="10" t="s">
        <v>7</v>
      </c>
      <c r="E88" s="52" t="s">
        <v>7</v>
      </c>
      <c r="F88" s="35" t="s">
        <v>7</v>
      </c>
      <c r="G88" s="56" t="s">
        <v>7</v>
      </c>
      <c r="H88" s="48"/>
      <c r="I88" s="57"/>
      <c r="J88" s="57"/>
      <c r="K88" s="57"/>
      <c r="L88" s="57"/>
      <c r="M88" s="57"/>
      <c r="N88" s="57"/>
      <c r="O88" s="57"/>
      <c r="P88" s="57"/>
      <c r="Q88" s="57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</row>
    <row r="89" spans="1:53" ht="17.25" x14ac:dyDescent="0.25">
      <c r="A89" s="27">
        <f>A86+1</f>
        <v>63</v>
      </c>
      <c r="B89" s="62" t="s">
        <v>67</v>
      </c>
      <c r="C89" s="102" t="s">
        <v>202</v>
      </c>
      <c r="D89" s="17" t="s">
        <v>166</v>
      </c>
      <c r="E89" s="99">
        <v>1145</v>
      </c>
      <c r="F89" s="104">
        <v>0</v>
      </c>
      <c r="G89" s="55">
        <f t="shared" ref="G89:G94" si="11">ROUND(E89*ROUND(F89,2),2)</f>
        <v>0</v>
      </c>
      <c r="H89" s="48"/>
      <c r="I89" s="50"/>
      <c r="J89" s="50"/>
      <c r="K89" s="50"/>
      <c r="L89" s="50"/>
      <c r="M89" s="50"/>
      <c r="N89" s="50"/>
      <c r="O89" s="50"/>
      <c r="P89" s="50"/>
      <c r="Q89" s="50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</row>
    <row r="90" spans="1:53" ht="45" x14ac:dyDescent="0.25">
      <c r="A90" s="23">
        <f>A89+1</f>
        <v>64</v>
      </c>
      <c r="B90" s="62" t="s">
        <v>67</v>
      </c>
      <c r="C90" s="102" t="s">
        <v>194</v>
      </c>
      <c r="D90" s="17" t="s">
        <v>166</v>
      </c>
      <c r="E90" s="99">
        <v>2063</v>
      </c>
      <c r="F90" s="104">
        <v>0</v>
      </c>
      <c r="G90" s="55">
        <f t="shared" si="11"/>
        <v>0</v>
      </c>
      <c r="H90" s="48"/>
      <c r="I90" s="50"/>
      <c r="J90" s="50"/>
      <c r="K90" s="50"/>
      <c r="L90" s="50"/>
      <c r="M90" s="50"/>
      <c r="N90" s="50"/>
      <c r="O90" s="50"/>
      <c r="P90" s="50"/>
      <c r="Q90" s="50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</row>
    <row r="91" spans="1:53" ht="30" x14ac:dyDescent="0.25">
      <c r="A91" s="23">
        <f>A90+1</f>
        <v>65</v>
      </c>
      <c r="B91" s="62" t="s">
        <v>67</v>
      </c>
      <c r="C91" s="53" t="s">
        <v>40</v>
      </c>
      <c r="D91" s="17" t="s">
        <v>166</v>
      </c>
      <c r="E91" s="54">
        <v>1948.52</v>
      </c>
      <c r="F91" s="96">
        <v>0</v>
      </c>
      <c r="G91" s="55">
        <f t="shared" si="11"/>
        <v>0</v>
      </c>
      <c r="H91" s="48"/>
      <c r="I91" s="50"/>
      <c r="J91" s="50"/>
      <c r="K91" s="50"/>
      <c r="L91" s="50"/>
      <c r="M91" s="50"/>
      <c r="N91" s="50"/>
      <c r="O91" s="50"/>
      <c r="P91" s="50"/>
      <c r="Q91" s="50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</row>
    <row r="92" spans="1:53" ht="45" x14ac:dyDescent="0.25">
      <c r="A92" s="23">
        <f>A91+1</f>
        <v>66</v>
      </c>
      <c r="B92" s="62" t="s">
        <v>67</v>
      </c>
      <c r="C92" s="53" t="s">
        <v>68</v>
      </c>
      <c r="D92" s="17" t="s">
        <v>166</v>
      </c>
      <c r="E92" s="54">
        <v>15225.84</v>
      </c>
      <c r="F92" s="96">
        <v>0</v>
      </c>
      <c r="G92" s="55">
        <f t="shared" si="11"/>
        <v>0</v>
      </c>
      <c r="H92" s="48"/>
      <c r="I92" s="50"/>
      <c r="J92" s="50"/>
      <c r="K92" s="50"/>
      <c r="L92" s="50"/>
      <c r="M92" s="50"/>
      <c r="N92" s="50"/>
      <c r="O92" s="50"/>
      <c r="P92" s="50"/>
      <c r="Q92" s="50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ht="30" x14ac:dyDescent="0.25">
      <c r="A93" s="23">
        <f>A92+1</f>
        <v>67</v>
      </c>
      <c r="B93" s="62" t="s">
        <v>67</v>
      </c>
      <c r="C93" s="98" t="s">
        <v>41</v>
      </c>
      <c r="D93" s="17" t="s">
        <v>166</v>
      </c>
      <c r="E93" s="99">
        <v>690</v>
      </c>
      <c r="F93" s="96">
        <v>0</v>
      </c>
      <c r="G93" s="55">
        <f t="shared" si="11"/>
        <v>0</v>
      </c>
      <c r="H93" s="48"/>
      <c r="I93" s="50"/>
      <c r="J93" s="50"/>
      <c r="K93" s="50"/>
      <c r="L93" s="50"/>
      <c r="M93" s="50"/>
      <c r="N93" s="50"/>
      <c r="O93" s="50"/>
      <c r="P93" s="50"/>
      <c r="Q93" s="50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</row>
    <row r="94" spans="1:53" ht="17.25" x14ac:dyDescent="0.25">
      <c r="A94" s="23">
        <f>A93+1</f>
        <v>68</v>
      </c>
      <c r="B94" s="62" t="s">
        <v>67</v>
      </c>
      <c r="C94" s="53" t="s">
        <v>49</v>
      </c>
      <c r="D94" s="17" t="s">
        <v>166</v>
      </c>
      <c r="E94" s="54">
        <v>210</v>
      </c>
      <c r="F94" s="96">
        <v>0</v>
      </c>
      <c r="G94" s="55">
        <f t="shared" si="11"/>
        <v>0</v>
      </c>
      <c r="H94" s="48"/>
      <c r="I94" s="50"/>
      <c r="J94" s="50"/>
      <c r="K94" s="50"/>
      <c r="L94" s="50"/>
      <c r="M94" s="50"/>
      <c r="N94" s="50"/>
      <c r="O94" s="50"/>
      <c r="P94" s="50"/>
      <c r="Q94" s="50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</row>
    <row r="95" spans="1:53" ht="45" x14ac:dyDescent="0.25">
      <c r="A95" s="8"/>
      <c r="B95" s="36" t="s">
        <v>69</v>
      </c>
      <c r="C95" s="51" t="s">
        <v>70</v>
      </c>
      <c r="D95" s="10" t="s">
        <v>7</v>
      </c>
      <c r="E95" s="52" t="s">
        <v>7</v>
      </c>
      <c r="F95" s="11" t="s">
        <v>7</v>
      </c>
      <c r="G95" s="52" t="s">
        <v>7</v>
      </c>
      <c r="H95" s="48"/>
      <c r="I95" s="57"/>
      <c r="J95" s="57"/>
      <c r="K95" s="57"/>
      <c r="L95" s="57"/>
      <c r="M95" s="57"/>
      <c r="N95" s="57"/>
      <c r="O95" s="57"/>
      <c r="P95" s="57"/>
      <c r="Q95" s="57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ht="17.25" x14ac:dyDescent="0.25">
      <c r="A96" s="27">
        <f>A94+1</f>
        <v>69</v>
      </c>
      <c r="B96" s="62" t="s">
        <v>71</v>
      </c>
      <c r="C96" s="102" t="s">
        <v>202</v>
      </c>
      <c r="D96" s="17" t="s">
        <v>166</v>
      </c>
      <c r="E96" s="99">
        <v>1131</v>
      </c>
      <c r="F96" s="96">
        <v>0</v>
      </c>
      <c r="G96" s="55">
        <f t="shared" ref="G96:G101" si="12">ROUND(E96*ROUND(F96,2),2)</f>
        <v>0</v>
      </c>
      <c r="H96" s="48"/>
      <c r="I96" s="50"/>
      <c r="J96" s="50"/>
      <c r="K96" s="50"/>
      <c r="L96" s="50"/>
      <c r="M96" s="50"/>
      <c r="N96" s="50"/>
      <c r="O96" s="50"/>
      <c r="P96" s="50"/>
      <c r="Q96" s="50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ht="45" x14ac:dyDescent="0.25">
      <c r="A97" s="27">
        <f>A96+1</f>
        <v>70</v>
      </c>
      <c r="B97" s="62" t="s">
        <v>71</v>
      </c>
      <c r="C97" s="102" t="s">
        <v>193</v>
      </c>
      <c r="D97" s="17" t="s">
        <v>166</v>
      </c>
      <c r="E97" s="99">
        <v>3080</v>
      </c>
      <c r="F97" s="96">
        <v>0</v>
      </c>
      <c r="G97" s="55">
        <f t="shared" si="12"/>
        <v>0</v>
      </c>
      <c r="H97" s="48"/>
      <c r="I97" s="50"/>
      <c r="J97" s="50"/>
      <c r="K97" s="50"/>
      <c r="L97" s="50"/>
      <c r="M97" s="50"/>
      <c r="N97" s="50"/>
      <c r="O97" s="50"/>
      <c r="P97" s="50"/>
      <c r="Q97" s="50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</row>
    <row r="98" spans="1:53" ht="30" x14ac:dyDescent="0.25">
      <c r="A98" s="23">
        <f>A97+1</f>
        <v>71</v>
      </c>
      <c r="B98" s="62" t="s">
        <v>71</v>
      </c>
      <c r="C98" s="53" t="s">
        <v>40</v>
      </c>
      <c r="D98" s="17" t="s">
        <v>166</v>
      </c>
      <c r="E98" s="54">
        <v>1936.52</v>
      </c>
      <c r="F98" s="96">
        <v>0</v>
      </c>
      <c r="G98" s="55">
        <f t="shared" si="12"/>
        <v>0</v>
      </c>
      <c r="H98" s="48"/>
      <c r="I98" s="50"/>
      <c r="J98" s="50"/>
      <c r="K98" s="50"/>
      <c r="L98" s="50"/>
      <c r="M98" s="50"/>
      <c r="N98" s="50"/>
      <c r="O98" s="50"/>
      <c r="P98" s="50"/>
      <c r="Q98" s="50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ht="45" x14ac:dyDescent="0.25">
      <c r="A99" s="23">
        <f>A98+1</f>
        <v>72</v>
      </c>
      <c r="B99" s="62" t="s">
        <v>71</v>
      </c>
      <c r="C99" s="53" t="s">
        <v>68</v>
      </c>
      <c r="D99" s="17" t="s">
        <v>166</v>
      </c>
      <c r="E99" s="54">
        <v>15115.52</v>
      </c>
      <c r="F99" s="96">
        <v>0</v>
      </c>
      <c r="G99" s="55">
        <f t="shared" si="12"/>
        <v>0</v>
      </c>
      <c r="H99" s="48"/>
      <c r="I99" s="50"/>
      <c r="J99" s="50"/>
      <c r="K99" s="50"/>
      <c r="L99" s="50"/>
      <c r="M99" s="50"/>
      <c r="N99" s="50"/>
      <c r="O99" s="50"/>
      <c r="P99" s="50"/>
      <c r="Q99" s="50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ht="30" x14ac:dyDescent="0.25">
      <c r="A100" s="23">
        <f>A99+1</f>
        <v>73</v>
      </c>
      <c r="B100" s="62" t="s">
        <v>71</v>
      </c>
      <c r="C100" s="53" t="s">
        <v>41</v>
      </c>
      <c r="D100" s="17" t="s">
        <v>166</v>
      </c>
      <c r="E100" s="99">
        <v>670</v>
      </c>
      <c r="F100" s="96">
        <v>0</v>
      </c>
      <c r="G100" s="55">
        <f t="shared" si="12"/>
        <v>0</v>
      </c>
      <c r="H100" s="48"/>
      <c r="I100" s="50"/>
      <c r="J100" s="50"/>
      <c r="K100" s="50"/>
      <c r="L100" s="50"/>
      <c r="M100" s="50"/>
      <c r="N100" s="50"/>
      <c r="O100" s="50"/>
      <c r="P100" s="50"/>
      <c r="Q100" s="50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</row>
    <row r="101" spans="1:53" ht="17.25" x14ac:dyDescent="0.25">
      <c r="A101" s="23">
        <f>A100+1</f>
        <v>74</v>
      </c>
      <c r="B101" s="62" t="s">
        <v>71</v>
      </c>
      <c r="C101" s="53" t="s">
        <v>49</v>
      </c>
      <c r="D101" s="17" t="s">
        <v>166</v>
      </c>
      <c r="E101" s="54">
        <v>210</v>
      </c>
      <c r="F101" s="96">
        <v>0</v>
      </c>
      <c r="G101" s="55">
        <f t="shared" si="12"/>
        <v>0</v>
      </c>
      <c r="H101" s="48"/>
      <c r="I101" s="50"/>
      <c r="J101" s="50"/>
      <c r="K101" s="50"/>
      <c r="L101" s="50"/>
      <c r="M101" s="50"/>
      <c r="N101" s="50"/>
      <c r="O101" s="50"/>
      <c r="P101" s="50"/>
      <c r="Q101" s="50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ht="45" x14ac:dyDescent="0.25">
      <c r="A102" s="8"/>
      <c r="B102" s="16" t="s">
        <v>72</v>
      </c>
      <c r="C102" s="51" t="s">
        <v>73</v>
      </c>
      <c r="D102" s="10" t="s">
        <v>7</v>
      </c>
      <c r="E102" s="52" t="s">
        <v>7</v>
      </c>
      <c r="F102" s="11" t="s">
        <v>7</v>
      </c>
      <c r="G102" s="56" t="s">
        <v>7</v>
      </c>
      <c r="H102" s="48"/>
      <c r="I102" s="57"/>
      <c r="J102" s="57"/>
      <c r="K102" s="57"/>
      <c r="L102" s="57"/>
      <c r="M102" s="57"/>
      <c r="N102" s="57"/>
      <c r="O102" s="57"/>
      <c r="P102" s="57"/>
      <c r="Q102" s="57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ht="17.25" x14ac:dyDescent="0.25">
      <c r="A103" s="27">
        <f>A101+1</f>
        <v>75</v>
      </c>
      <c r="B103" s="101" t="s">
        <v>72</v>
      </c>
      <c r="C103" s="102" t="s">
        <v>202</v>
      </c>
      <c r="D103" s="17" t="s">
        <v>166</v>
      </c>
      <c r="E103" s="99">
        <v>1123</v>
      </c>
      <c r="F103" s="104">
        <v>0</v>
      </c>
      <c r="G103" s="55">
        <f t="shared" ref="G103:G108" si="13">ROUND(E103*ROUND(F103,2),2)</f>
        <v>0</v>
      </c>
      <c r="H103" s="48"/>
      <c r="I103" s="50"/>
      <c r="J103" s="50"/>
      <c r="K103" s="50"/>
      <c r="L103" s="50"/>
      <c r="M103" s="50"/>
      <c r="N103" s="50"/>
      <c r="O103" s="50"/>
      <c r="P103" s="50"/>
      <c r="Q103" s="50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ht="17.25" x14ac:dyDescent="0.25">
      <c r="A104" s="23">
        <f>A103+1</f>
        <v>76</v>
      </c>
      <c r="B104" s="101" t="s">
        <v>72</v>
      </c>
      <c r="C104" s="102" t="s">
        <v>189</v>
      </c>
      <c r="D104" s="17" t="s">
        <v>166</v>
      </c>
      <c r="E104" s="99">
        <v>9250</v>
      </c>
      <c r="F104" s="104">
        <v>0</v>
      </c>
      <c r="G104" s="55">
        <f t="shared" si="13"/>
        <v>0</v>
      </c>
      <c r="H104" s="48"/>
      <c r="I104" s="50"/>
      <c r="J104" s="50"/>
      <c r="K104" s="50"/>
      <c r="L104" s="50"/>
      <c r="M104" s="50"/>
      <c r="N104" s="50"/>
      <c r="O104" s="50"/>
      <c r="P104" s="50"/>
      <c r="Q104" s="50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ht="30" x14ac:dyDescent="0.25">
      <c r="A105" s="23">
        <f>A104+1</f>
        <v>77</v>
      </c>
      <c r="B105" s="62" t="s">
        <v>72</v>
      </c>
      <c r="C105" s="53" t="s">
        <v>40</v>
      </c>
      <c r="D105" s="17" t="s">
        <v>166</v>
      </c>
      <c r="E105" s="54">
        <v>1925</v>
      </c>
      <c r="F105" s="96">
        <v>0</v>
      </c>
      <c r="G105" s="55">
        <f t="shared" si="13"/>
        <v>0</v>
      </c>
      <c r="H105" s="48"/>
      <c r="I105" s="50"/>
      <c r="J105" s="50"/>
      <c r="K105" s="50"/>
      <c r="L105" s="50"/>
      <c r="M105" s="50"/>
      <c r="N105" s="50"/>
      <c r="O105" s="50"/>
      <c r="P105" s="50"/>
      <c r="Q105" s="50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ht="45" x14ac:dyDescent="0.25">
      <c r="A106" s="23">
        <f>A105+1</f>
        <v>78</v>
      </c>
      <c r="B106" s="62" t="s">
        <v>72</v>
      </c>
      <c r="C106" s="53" t="s">
        <v>68</v>
      </c>
      <c r="D106" s="17" t="s">
        <v>166</v>
      </c>
      <c r="E106" s="54">
        <v>15091</v>
      </c>
      <c r="F106" s="96">
        <v>0</v>
      </c>
      <c r="G106" s="55">
        <f t="shared" si="13"/>
        <v>0</v>
      </c>
      <c r="H106" s="48"/>
      <c r="I106" s="50"/>
      <c r="J106" s="50"/>
      <c r="K106" s="50"/>
      <c r="L106" s="50"/>
      <c r="M106" s="50"/>
      <c r="N106" s="50"/>
      <c r="O106" s="50"/>
      <c r="P106" s="50"/>
      <c r="Q106" s="50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ht="30" x14ac:dyDescent="0.25">
      <c r="A107" s="23">
        <f>A106+1</f>
        <v>79</v>
      </c>
      <c r="B107" s="62" t="s">
        <v>72</v>
      </c>
      <c r="C107" s="53" t="s">
        <v>41</v>
      </c>
      <c r="D107" s="17" t="s">
        <v>166</v>
      </c>
      <c r="E107" s="99">
        <v>650</v>
      </c>
      <c r="F107" s="96">
        <v>0</v>
      </c>
      <c r="G107" s="55">
        <f t="shared" si="13"/>
        <v>0</v>
      </c>
      <c r="H107" s="48"/>
      <c r="I107" s="50"/>
      <c r="J107" s="50"/>
      <c r="K107" s="50"/>
      <c r="L107" s="50"/>
      <c r="M107" s="50"/>
      <c r="N107" s="50"/>
      <c r="O107" s="50"/>
      <c r="P107" s="50"/>
      <c r="Q107" s="50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</row>
    <row r="108" spans="1:53" ht="17.25" x14ac:dyDescent="0.25">
      <c r="A108" s="23">
        <f>A107+1</f>
        <v>80</v>
      </c>
      <c r="B108" s="62" t="s">
        <v>72</v>
      </c>
      <c r="C108" s="53" t="s">
        <v>49</v>
      </c>
      <c r="D108" s="17" t="s">
        <v>166</v>
      </c>
      <c r="E108" s="54">
        <v>210</v>
      </c>
      <c r="F108" s="96">
        <v>0</v>
      </c>
      <c r="G108" s="55">
        <f t="shared" si="13"/>
        <v>0</v>
      </c>
      <c r="H108" s="48"/>
      <c r="I108" s="50"/>
      <c r="J108" s="50"/>
      <c r="K108" s="50"/>
      <c r="L108" s="50"/>
      <c r="M108" s="50"/>
      <c r="N108" s="50"/>
      <c r="O108" s="50"/>
      <c r="P108" s="50"/>
      <c r="Q108" s="50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</row>
    <row r="109" spans="1:53" x14ac:dyDescent="0.25">
      <c r="A109" s="32"/>
      <c r="B109" s="8" t="s">
        <v>74</v>
      </c>
      <c r="C109" s="109" t="s">
        <v>191</v>
      </c>
      <c r="D109" s="10" t="s">
        <v>7</v>
      </c>
      <c r="E109" s="52" t="s">
        <v>7</v>
      </c>
      <c r="F109" s="35" t="s">
        <v>7</v>
      </c>
      <c r="G109" s="52" t="s">
        <v>7</v>
      </c>
      <c r="H109" s="48"/>
      <c r="I109" s="57"/>
      <c r="J109" s="57"/>
      <c r="K109" s="57"/>
      <c r="L109" s="57"/>
      <c r="M109" s="57"/>
      <c r="N109" s="57"/>
      <c r="O109" s="57"/>
      <c r="P109" s="57"/>
      <c r="Q109" s="57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</row>
    <row r="110" spans="1:53" ht="30" x14ac:dyDescent="0.25">
      <c r="A110" s="23">
        <f>A108+1</f>
        <v>81</v>
      </c>
      <c r="B110" s="62" t="s">
        <v>74</v>
      </c>
      <c r="C110" s="108" t="s">
        <v>190</v>
      </c>
      <c r="D110" s="17" t="s">
        <v>21</v>
      </c>
      <c r="E110" s="54">
        <v>3100</v>
      </c>
      <c r="F110" s="96">
        <v>0</v>
      </c>
      <c r="G110" s="55">
        <f>ROUND(E110*ROUND(F110,2),2)</f>
        <v>0</v>
      </c>
      <c r="H110" s="48"/>
      <c r="I110" s="50"/>
      <c r="J110" s="50"/>
      <c r="K110" s="50"/>
      <c r="L110" s="50"/>
      <c r="M110" s="50"/>
      <c r="N110" s="50"/>
      <c r="O110" s="50"/>
      <c r="P110" s="50"/>
      <c r="Q110" s="50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</row>
    <row r="111" spans="1:53" x14ac:dyDescent="0.25">
      <c r="A111" s="4" t="s">
        <v>75</v>
      </c>
      <c r="B111" s="26"/>
      <c r="C111" s="46" t="s">
        <v>76</v>
      </c>
      <c r="D111" s="6" t="s">
        <v>7</v>
      </c>
      <c r="E111" s="47" t="s">
        <v>7</v>
      </c>
      <c r="F111" s="7" t="s">
        <v>7</v>
      </c>
      <c r="G111" s="63" t="s">
        <v>7</v>
      </c>
      <c r="H111" s="48"/>
      <c r="I111" s="57"/>
      <c r="J111" s="57"/>
      <c r="K111" s="57"/>
      <c r="L111" s="57"/>
      <c r="M111" s="57"/>
      <c r="N111" s="57"/>
      <c r="O111" s="57"/>
      <c r="P111" s="57"/>
      <c r="Q111" s="57"/>
      <c r="R111" s="50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</row>
    <row r="112" spans="1:53" x14ac:dyDescent="0.25">
      <c r="A112" s="32"/>
      <c r="B112" s="16"/>
      <c r="C112" s="51" t="s">
        <v>77</v>
      </c>
      <c r="D112" s="10" t="s">
        <v>7</v>
      </c>
      <c r="E112" s="52" t="s">
        <v>7</v>
      </c>
      <c r="F112" s="35" t="s">
        <v>7</v>
      </c>
      <c r="G112" s="56" t="s">
        <v>7</v>
      </c>
      <c r="H112" s="48"/>
      <c r="I112" s="57"/>
      <c r="J112" s="57"/>
      <c r="K112" s="57"/>
      <c r="L112" s="57"/>
      <c r="M112" s="57"/>
      <c r="N112" s="57"/>
      <c r="O112" s="57"/>
      <c r="P112" s="57"/>
      <c r="Q112" s="57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</row>
    <row r="113" spans="1:53" ht="45" x14ac:dyDescent="0.25">
      <c r="A113" s="23">
        <f>A110+1</f>
        <v>82</v>
      </c>
      <c r="B113" s="27" t="s">
        <v>78</v>
      </c>
      <c r="C113" s="53" t="s">
        <v>79</v>
      </c>
      <c r="D113" s="37" t="s">
        <v>21</v>
      </c>
      <c r="E113" s="54">
        <v>14.5</v>
      </c>
      <c r="F113" s="96">
        <v>0</v>
      </c>
      <c r="G113" s="55">
        <f t="shared" ref="G113:G116" si="14">ROUND(E113*ROUND(F113,2),2)</f>
        <v>0</v>
      </c>
      <c r="H113" s="48"/>
      <c r="I113" s="50"/>
      <c r="J113" s="50"/>
      <c r="K113" s="50"/>
      <c r="L113" s="50"/>
      <c r="M113" s="50"/>
      <c r="N113" s="50"/>
      <c r="O113" s="50"/>
      <c r="P113" s="50"/>
      <c r="Q113" s="50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</row>
    <row r="114" spans="1:53" ht="45" x14ac:dyDescent="0.25">
      <c r="A114" s="23">
        <f>A113+1</f>
        <v>83</v>
      </c>
      <c r="B114" s="27" t="s">
        <v>78</v>
      </c>
      <c r="C114" s="53" t="s">
        <v>80</v>
      </c>
      <c r="D114" s="37" t="s">
        <v>21</v>
      </c>
      <c r="E114" s="54">
        <v>12.5</v>
      </c>
      <c r="F114" s="96">
        <v>0</v>
      </c>
      <c r="G114" s="55">
        <f t="shared" si="14"/>
        <v>0</v>
      </c>
      <c r="H114" s="48"/>
      <c r="I114" s="50"/>
      <c r="J114" s="50"/>
      <c r="K114" s="50"/>
      <c r="L114" s="50"/>
      <c r="M114" s="50"/>
      <c r="N114" s="50"/>
      <c r="O114" s="50"/>
      <c r="P114" s="50"/>
      <c r="Q114" s="50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</row>
    <row r="115" spans="1:53" ht="45" x14ac:dyDescent="0.25">
      <c r="A115" s="23">
        <f>A114+1</f>
        <v>84</v>
      </c>
      <c r="B115" s="27" t="s">
        <v>78</v>
      </c>
      <c r="C115" s="53" t="s">
        <v>137</v>
      </c>
      <c r="D115" s="37" t="s">
        <v>24</v>
      </c>
      <c r="E115" s="54">
        <v>2</v>
      </c>
      <c r="F115" s="96">
        <v>0</v>
      </c>
      <c r="G115" s="55">
        <f t="shared" si="14"/>
        <v>0</v>
      </c>
      <c r="H115" s="48"/>
      <c r="I115" s="50"/>
      <c r="J115" s="50"/>
      <c r="K115" s="50"/>
      <c r="L115" s="50"/>
      <c r="M115" s="50"/>
      <c r="N115" s="50"/>
      <c r="O115" s="50"/>
      <c r="P115" s="50"/>
      <c r="Q115" s="50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ht="45" x14ac:dyDescent="0.25">
      <c r="A116" s="23">
        <f>A115+1</f>
        <v>85</v>
      </c>
      <c r="B116" s="27" t="s">
        <v>78</v>
      </c>
      <c r="C116" s="53" t="s">
        <v>81</v>
      </c>
      <c r="D116" s="37" t="s">
        <v>13</v>
      </c>
      <c r="E116" s="54">
        <v>2</v>
      </c>
      <c r="F116" s="96">
        <v>0</v>
      </c>
      <c r="G116" s="55">
        <f t="shared" si="14"/>
        <v>0</v>
      </c>
      <c r="H116" s="48"/>
      <c r="I116" s="50"/>
      <c r="J116" s="50"/>
      <c r="K116" s="50"/>
      <c r="L116" s="50"/>
      <c r="M116" s="50"/>
      <c r="N116" s="50"/>
      <c r="O116" s="50"/>
      <c r="P116" s="50"/>
      <c r="Q116" s="50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x14ac:dyDescent="0.25">
      <c r="A117" s="32"/>
      <c r="B117" s="9"/>
      <c r="C117" s="51" t="s">
        <v>82</v>
      </c>
      <c r="D117" s="10" t="s">
        <v>7</v>
      </c>
      <c r="E117" s="52" t="s">
        <v>7</v>
      </c>
      <c r="F117" s="11" t="s">
        <v>7</v>
      </c>
      <c r="G117" s="52" t="s">
        <v>7</v>
      </c>
      <c r="H117" s="48"/>
      <c r="I117" s="57"/>
      <c r="J117" s="57"/>
      <c r="K117" s="57"/>
      <c r="L117" s="57"/>
      <c r="M117" s="57"/>
      <c r="N117" s="57"/>
      <c r="O117" s="57"/>
      <c r="P117" s="57"/>
      <c r="Q117" s="57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</row>
    <row r="118" spans="1:53" ht="45" x14ac:dyDescent="0.25">
      <c r="A118" s="58">
        <f>A116+1</f>
        <v>86</v>
      </c>
      <c r="B118" s="27" t="s">
        <v>83</v>
      </c>
      <c r="C118" s="53" t="s">
        <v>84</v>
      </c>
      <c r="D118" s="38" t="s">
        <v>21</v>
      </c>
      <c r="E118" s="54">
        <v>518.5</v>
      </c>
      <c r="F118" s="96">
        <v>0</v>
      </c>
      <c r="G118" s="55">
        <f t="shared" ref="G118:G124" si="15">ROUND(E118*ROUND(F118,2),2)</f>
        <v>0</v>
      </c>
      <c r="H118" s="48"/>
      <c r="I118" s="50"/>
      <c r="J118" s="50"/>
      <c r="K118" s="50"/>
      <c r="L118" s="50"/>
      <c r="M118" s="50"/>
      <c r="N118" s="50"/>
      <c r="O118" s="50"/>
      <c r="P118" s="50"/>
      <c r="Q118" s="50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ht="45" x14ac:dyDescent="0.25">
      <c r="A119" s="23">
        <f t="shared" ref="A119:A124" si="16">A118+1</f>
        <v>87</v>
      </c>
      <c r="B119" s="27" t="s">
        <v>83</v>
      </c>
      <c r="C119" s="53" t="s">
        <v>85</v>
      </c>
      <c r="D119" s="38" t="s">
        <v>13</v>
      </c>
      <c r="E119" s="54">
        <v>122</v>
      </c>
      <c r="F119" s="96">
        <v>0</v>
      </c>
      <c r="G119" s="55">
        <f t="shared" si="15"/>
        <v>0</v>
      </c>
      <c r="H119" s="48"/>
      <c r="I119" s="50"/>
      <c r="J119" s="50"/>
      <c r="K119" s="50"/>
      <c r="L119" s="50"/>
      <c r="M119" s="50"/>
      <c r="N119" s="50"/>
      <c r="O119" s="50"/>
      <c r="P119" s="50"/>
      <c r="Q119" s="50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ht="45" x14ac:dyDescent="0.25">
      <c r="A120" s="23">
        <f t="shared" si="16"/>
        <v>88</v>
      </c>
      <c r="B120" s="58" t="s">
        <v>86</v>
      </c>
      <c r="C120" s="53" t="s">
        <v>87</v>
      </c>
      <c r="D120" s="38" t="s">
        <v>13</v>
      </c>
      <c r="E120" s="54">
        <v>13</v>
      </c>
      <c r="F120" s="96">
        <v>0</v>
      </c>
      <c r="G120" s="55">
        <f t="shared" si="15"/>
        <v>0</v>
      </c>
      <c r="H120" s="48"/>
      <c r="I120" s="50"/>
      <c r="J120" s="50"/>
      <c r="K120" s="50"/>
      <c r="L120" s="50"/>
      <c r="M120" s="50"/>
      <c r="N120" s="50"/>
      <c r="O120" s="50"/>
      <c r="P120" s="50"/>
      <c r="Q120" s="5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</row>
    <row r="121" spans="1:53" ht="30" x14ac:dyDescent="0.25">
      <c r="A121" s="23">
        <f t="shared" si="16"/>
        <v>89</v>
      </c>
      <c r="B121" s="58" t="s">
        <v>86</v>
      </c>
      <c r="C121" s="53" t="s">
        <v>88</v>
      </c>
      <c r="D121" s="71" t="s">
        <v>21</v>
      </c>
      <c r="E121" s="54">
        <v>104</v>
      </c>
      <c r="F121" s="96">
        <v>0</v>
      </c>
      <c r="G121" s="55">
        <f t="shared" si="15"/>
        <v>0</v>
      </c>
      <c r="H121" s="48"/>
      <c r="I121" s="50"/>
      <c r="J121" s="50"/>
      <c r="K121" s="50"/>
      <c r="L121" s="50"/>
      <c r="M121" s="50"/>
      <c r="N121" s="50"/>
      <c r="O121" s="50"/>
      <c r="P121" s="50"/>
      <c r="Q121" s="50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ht="30" x14ac:dyDescent="0.25">
      <c r="A122" s="23">
        <f t="shared" si="16"/>
        <v>90</v>
      </c>
      <c r="B122" s="58" t="s">
        <v>86</v>
      </c>
      <c r="C122" s="67" t="s">
        <v>139</v>
      </c>
      <c r="D122" s="38" t="s">
        <v>173</v>
      </c>
      <c r="E122" s="54">
        <v>26</v>
      </c>
      <c r="F122" s="96">
        <v>0</v>
      </c>
      <c r="G122" s="55">
        <f t="shared" si="15"/>
        <v>0</v>
      </c>
      <c r="H122" s="48"/>
      <c r="I122" s="50"/>
      <c r="J122" s="50"/>
      <c r="K122" s="50"/>
      <c r="L122" s="50"/>
      <c r="M122" s="50"/>
      <c r="N122" s="50"/>
      <c r="O122" s="50"/>
      <c r="P122" s="50"/>
      <c r="Q122" s="50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</row>
    <row r="123" spans="1:53" x14ac:dyDescent="0.25">
      <c r="A123" s="23">
        <f t="shared" si="16"/>
        <v>91</v>
      </c>
      <c r="B123" s="58" t="s">
        <v>86</v>
      </c>
      <c r="C123" s="67" t="s">
        <v>89</v>
      </c>
      <c r="D123" s="39" t="s">
        <v>13</v>
      </c>
      <c r="E123" s="54">
        <v>5</v>
      </c>
      <c r="F123" s="96">
        <v>0</v>
      </c>
      <c r="G123" s="55">
        <f t="shared" si="15"/>
        <v>0</v>
      </c>
      <c r="H123" s="48"/>
      <c r="I123" s="50"/>
      <c r="J123" s="50"/>
      <c r="K123" s="50"/>
      <c r="L123" s="50"/>
      <c r="M123" s="50"/>
      <c r="N123" s="50"/>
      <c r="O123" s="50"/>
      <c r="P123" s="50"/>
      <c r="Q123" s="50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ht="60" x14ac:dyDescent="0.25">
      <c r="A124" s="23">
        <f t="shared" si="16"/>
        <v>92</v>
      </c>
      <c r="B124" s="58" t="s">
        <v>86</v>
      </c>
      <c r="C124" s="67" t="s">
        <v>138</v>
      </c>
      <c r="D124" s="71" t="s">
        <v>21</v>
      </c>
      <c r="E124" s="68">
        <v>40</v>
      </c>
      <c r="F124" s="96">
        <v>0</v>
      </c>
      <c r="G124" s="55">
        <f t="shared" si="15"/>
        <v>0</v>
      </c>
      <c r="H124" s="48"/>
      <c r="I124" s="50"/>
      <c r="J124" s="50"/>
      <c r="K124" s="50"/>
      <c r="L124" s="50"/>
      <c r="M124" s="50"/>
      <c r="N124" s="50"/>
      <c r="O124" s="50"/>
      <c r="P124" s="50"/>
      <c r="Q124" s="50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</row>
    <row r="125" spans="1:53" x14ac:dyDescent="0.25">
      <c r="A125" s="32"/>
      <c r="B125" s="9"/>
      <c r="C125" s="51" t="s">
        <v>90</v>
      </c>
      <c r="D125" s="31" t="s">
        <v>7</v>
      </c>
      <c r="E125" s="52" t="s">
        <v>7</v>
      </c>
      <c r="F125" s="11" t="s">
        <v>7</v>
      </c>
      <c r="G125" s="52" t="s">
        <v>7</v>
      </c>
      <c r="H125" s="48"/>
      <c r="I125" s="57"/>
      <c r="J125" s="57"/>
      <c r="K125" s="57"/>
      <c r="L125" s="57"/>
      <c r="M125" s="57"/>
      <c r="N125" s="57"/>
      <c r="O125" s="57"/>
      <c r="P125" s="57"/>
      <c r="Q125" s="57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ht="30" x14ac:dyDescent="0.25">
      <c r="A126" s="58">
        <f>A124+1</f>
        <v>93</v>
      </c>
      <c r="B126" s="27" t="s">
        <v>91</v>
      </c>
      <c r="C126" s="53" t="s">
        <v>92</v>
      </c>
      <c r="D126" s="38" t="s">
        <v>21</v>
      </c>
      <c r="E126" s="54">
        <v>1250</v>
      </c>
      <c r="F126" s="96">
        <v>0</v>
      </c>
      <c r="G126" s="55">
        <f t="shared" ref="G126:G127" si="17">ROUND(E126*ROUND(F126,2),2)</f>
        <v>0</v>
      </c>
      <c r="H126" s="48"/>
      <c r="I126" s="50"/>
      <c r="J126" s="50"/>
      <c r="K126" s="50"/>
      <c r="L126" s="50"/>
      <c r="M126" s="50"/>
      <c r="N126" s="50"/>
      <c r="O126" s="50"/>
      <c r="P126" s="50"/>
      <c r="Q126" s="50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ht="45" x14ac:dyDescent="0.25">
      <c r="A127" s="58">
        <f>A126+1</f>
        <v>94</v>
      </c>
      <c r="B127" s="27" t="s">
        <v>91</v>
      </c>
      <c r="C127" s="53" t="s">
        <v>93</v>
      </c>
      <c r="D127" s="38" t="s">
        <v>21</v>
      </c>
      <c r="E127" s="54">
        <v>4528</v>
      </c>
      <c r="F127" s="96">
        <v>0</v>
      </c>
      <c r="G127" s="55">
        <f t="shared" si="17"/>
        <v>0</v>
      </c>
      <c r="H127" s="48"/>
      <c r="I127" s="50"/>
      <c r="J127" s="50"/>
      <c r="K127" s="50"/>
      <c r="L127" s="50"/>
      <c r="M127" s="50"/>
      <c r="N127" s="50"/>
      <c r="O127" s="50"/>
      <c r="P127" s="50"/>
      <c r="Q127" s="50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</row>
    <row r="128" spans="1:53" x14ac:dyDescent="0.25">
      <c r="A128" s="25" t="s">
        <v>94</v>
      </c>
      <c r="B128" s="26"/>
      <c r="C128" s="46" t="s">
        <v>95</v>
      </c>
      <c r="D128" s="6" t="s">
        <v>7</v>
      </c>
      <c r="E128" s="47" t="s">
        <v>7</v>
      </c>
      <c r="F128" s="7" t="s">
        <v>7</v>
      </c>
      <c r="G128" s="63" t="s">
        <v>7</v>
      </c>
      <c r="H128" s="48"/>
      <c r="I128" s="57"/>
      <c r="J128" s="57"/>
      <c r="K128" s="57"/>
      <c r="L128" s="57"/>
      <c r="M128" s="57"/>
      <c r="N128" s="57"/>
      <c r="O128" s="57"/>
      <c r="P128" s="57"/>
      <c r="Q128" s="57"/>
      <c r="R128" s="50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</row>
    <row r="129" spans="1:53" x14ac:dyDescent="0.25">
      <c r="A129" s="8"/>
      <c r="B129" s="72"/>
      <c r="C129" s="51" t="s">
        <v>96</v>
      </c>
      <c r="D129" s="10" t="s">
        <v>7</v>
      </c>
      <c r="E129" s="52" t="s">
        <v>7</v>
      </c>
      <c r="F129" s="35" t="s">
        <v>7</v>
      </c>
      <c r="G129" s="56" t="s">
        <v>7</v>
      </c>
      <c r="H129" s="48"/>
      <c r="I129" s="57"/>
      <c r="J129" s="57"/>
      <c r="K129" s="57"/>
      <c r="L129" s="57"/>
      <c r="M129" s="57"/>
      <c r="N129" s="57"/>
      <c r="O129" s="57"/>
      <c r="P129" s="57"/>
      <c r="Q129" s="57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</row>
    <row r="130" spans="1:53" ht="30" x14ac:dyDescent="0.25">
      <c r="A130" s="58">
        <f>A127+1</f>
        <v>95</v>
      </c>
      <c r="B130" s="73" t="s">
        <v>91</v>
      </c>
      <c r="C130" s="53" t="s">
        <v>188</v>
      </c>
      <c r="D130" s="38" t="s">
        <v>173</v>
      </c>
      <c r="E130" s="54">
        <v>12570</v>
      </c>
      <c r="F130" s="96">
        <v>0</v>
      </c>
      <c r="G130" s="55">
        <f>ROUND(E130*ROUND(F130,2),2)</f>
        <v>0</v>
      </c>
      <c r="H130" s="48"/>
      <c r="I130" s="50"/>
      <c r="J130" s="50"/>
      <c r="K130" s="50"/>
      <c r="L130" s="50"/>
      <c r="M130" s="50"/>
      <c r="N130" s="50"/>
      <c r="O130" s="50"/>
      <c r="P130" s="50"/>
      <c r="Q130" s="50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</row>
    <row r="131" spans="1:53" x14ac:dyDescent="0.25">
      <c r="A131" s="4" t="s">
        <v>97</v>
      </c>
      <c r="B131" s="5"/>
      <c r="C131" s="46" t="s">
        <v>98</v>
      </c>
      <c r="D131" s="6" t="s">
        <v>7</v>
      </c>
      <c r="E131" s="7" t="s">
        <v>7</v>
      </c>
      <c r="F131" s="7" t="s">
        <v>7</v>
      </c>
      <c r="G131" s="40" t="s">
        <v>7</v>
      </c>
      <c r="H131" s="48"/>
      <c r="I131" s="57"/>
      <c r="J131" s="57"/>
      <c r="K131" s="57"/>
      <c r="L131" s="57"/>
      <c r="M131" s="57"/>
      <c r="N131" s="57"/>
      <c r="O131" s="57"/>
      <c r="P131" s="57"/>
      <c r="Q131" s="57"/>
      <c r="R131" s="50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</row>
    <row r="132" spans="1:53" ht="45" x14ac:dyDescent="0.25">
      <c r="A132" s="58">
        <f>A130+1</f>
        <v>96</v>
      </c>
      <c r="B132" s="62" t="s">
        <v>99</v>
      </c>
      <c r="C132" s="53" t="s">
        <v>100</v>
      </c>
      <c r="D132" s="17" t="s">
        <v>166</v>
      </c>
      <c r="E132" s="54">
        <v>620</v>
      </c>
      <c r="F132" s="96">
        <v>0</v>
      </c>
      <c r="G132" s="55">
        <f t="shared" ref="G132:G137" si="18">ROUND(E132*ROUND(F132,2),2)</f>
        <v>0</v>
      </c>
      <c r="H132" s="48"/>
      <c r="I132" s="50"/>
      <c r="J132" s="50"/>
      <c r="K132" s="50"/>
      <c r="L132" s="50"/>
      <c r="M132" s="50"/>
      <c r="N132" s="50"/>
      <c r="O132" s="50"/>
      <c r="P132" s="50"/>
      <c r="Q132" s="50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</row>
    <row r="133" spans="1:53" ht="45" x14ac:dyDescent="0.25">
      <c r="A133" s="58">
        <f>A132+1</f>
        <v>97</v>
      </c>
      <c r="B133" s="62" t="s">
        <v>99</v>
      </c>
      <c r="C133" s="53" t="s">
        <v>101</v>
      </c>
      <c r="D133" s="17" t="s">
        <v>166</v>
      </c>
      <c r="E133" s="54">
        <v>2020</v>
      </c>
      <c r="F133" s="96">
        <v>0</v>
      </c>
      <c r="G133" s="55">
        <f t="shared" si="18"/>
        <v>0</v>
      </c>
      <c r="H133" s="48"/>
      <c r="I133" s="50"/>
      <c r="J133" s="50"/>
      <c r="K133" s="50"/>
      <c r="L133" s="50"/>
      <c r="M133" s="50"/>
      <c r="N133" s="50"/>
      <c r="O133" s="50"/>
      <c r="P133" s="50"/>
      <c r="Q133" s="50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</row>
    <row r="134" spans="1:53" ht="45" x14ac:dyDescent="0.25">
      <c r="A134" s="58">
        <f>A133+1</f>
        <v>98</v>
      </c>
      <c r="B134" s="73" t="s">
        <v>102</v>
      </c>
      <c r="C134" s="53" t="s">
        <v>103</v>
      </c>
      <c r="D134" s="17" t="s">
        <v>21</v>
      </c>
      <c r="E134" s="54">
        <v>867</v>
      </c>
      <c r="F134" s="96">
        <v>0</v>
      </c>
      <c r="G134" s="55">
        <f t="shared" si="18"/>
        <v>0</v>
      </c>
      <c r="H134" s="48"/>
      <c r="I134" s="50"/>
      <c r="J134" s="50"/>
      <c r="K134" s="50"/>
      <c r="L134" s="50"/>
      <c r="M134" s="50"/>
      <c r="N134" s="50"/>
      <c r="O134" s="50"/>
      <c r="P134" s="50"/>
      <c r="Q134" s="50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</row>
    <row r="135" spans="1:53" ht="45" x14ac:dyDescent="0.25">
      <c r="A135" s="58">
        <f>A134+1</f>
        <v>99</v>
      </c>
      <c r="B135" s="73" t="s">
        <v>102</v>
      </c>
      <c r="C135" s="53" t="s">
        <v>104</v>
      </c>
      <c r="D135" s="17" t="s">
        <v>21</v>
      </c>
      <c r="E135" s="54">
        <v>270</v>
      </c>
      <c r="F135" s="96">
        <v>0</v>
      </c>
      <c r="G135" s="55">
        <f t="shared" si="18"/>
        <v>0</v>
      </c>
      <c r="H135" s="48"/>
      <c r="I135" s="50"/>
      <c r="J135" s="50"/>
      <c r="K135" s="50"/>
      <c r="L135" s="50"/>
      <c r="M135" s="50"/>
      <c r="N135" s="50"/>
      <c r="O135" s="50"/>
      <c r="P135" s="50"/>
      <c r="Q135" s="50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</row>
    <row r="136" spans="1:53" ht="60" x14ac:dyDescent="0.25">
      <c r="A136" s="58">
        <f>A135+1</f>
        <v>100</v>
      </c>
      <c r="B136" s="62" t="s">
        <v>99</v>
      </c>
      <c r="C136" s="53" t="s">
        <v>105</v>
      </c>
      <c r="D136" s="17" t="s">
        <v>166</v>
      </c>
      <c r="E136" s="54">
        <v>6</v>
      </c>
      <c r="F136" s="96">
        <v>0</v>
      </c>
      <c r="G136" s="55">
        <f t="shared" si="18"/>
        <v>0</v>
      </c>
      <c r="H136" s="48"/>
      <c r="I136" s="50"/>
      <c r="J136" s="50"/>
      <c r="K136" s="50"/>
      <c r="L136" s="50"/>
      <c r="M136" s="50"/>
      <c r="N136" s="50"/>
      <c r="O136" s="50"/>
      <c r="P136" s="50"/>
      <c r="Q136" s="50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</row>
    <row r="137" spans="1:53" ht="45" x14ac:dyDescent="0.25">
      <c r="A137" s="58">
        <f>A136+1</f>
        <v>101</v>
      </c>
      <c r="B137" s="73" t="s">
        <v>106</v>
      </c>
      <c r="C137" s="53" t="s">
        <v>107</v>
      </c>
      <c r="D137" s="17" t="s">
        <v>21</v>
      </c>
      <c r="E137" s="54">
        <v>1369</v>
      </c>
      <c r="F137" s="96">
        <v>0</v>
      </c>
      <c r="G137" s="55">
        <f t="shared" si="18"/>
        <v>0</v>
      </c>
      <c r="H137" s="48"/>
      <c r="I137" s="50"/>
      <c r="J137" s="50"/>
      <c r="K137" s="50"/>
      <c r="L137" s="50"/>
      <c r="M137" s="50"/>
      <c r="N137" s="50"/>
      <c r="O137" s="50"/>
      <c r="P137" s="50"/>
      <c r="Q137" s="50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</row>
    <row r="138" spans="1:53" ht="30" x14ac:dyDescent="0.25">
      <c r="A138" s="11"/>
      <c r="B138" s="74"/>
      <c r="C138" s="51" t="s">
        <v>108</v>
      </c>
      <c r="D138" s="31" t="s">
        <v>7</v>
      </c>
      <c r="E138" s="52" t="s">
        <v>7</v>
      </c>
      <c r="F138" s="11" t="s">
        <v>7</v>
      </c>
      <c r="G138" s="52" t="s">
        <v>7</v>
      </c>
      <c r="H138" s="48"/>
      <c r="I138" s="57"/>
      <c r="J138" s="57"/>
      <c r="K138" s="57"/>
      <c r="L138" s="57"/>
      <c r="M138" s="57"/>
      <c r="N138" s="57"/>
      <c r="O138" s="57"/>
      <c r="P138" s="57"/>
      <c r="Q138" s="57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</row>
    <row r="139" spans="1:53" ht="30" x14ac:dyDescent="0.25">
      <c r="A139" s="58">
        <f>A137+1</f>
        <v>102</v>
      </c>
      <c r="B139" s="75" t="s">
        <v>109</v>
      </c>
      <c r="C139" s="53" t="s">
        <v>110</v>
      </c>
      <c r="D139" s="76" t="s">
        <v>13</v>
      </c>
      <c r="E139" s="54">
        <v>3</v>
      </c>
      <c r="F139" s="96">
        <v>0</v>
      </c>
      <c r="G139" s="55">
        <f t="shared" ref="G139:G140" si="19">ROUND(E139*ROUND(F139,2),2)</f>
        <v>0</v>
      </c>
      <c r="H139" s="48"/>
      <c r="I139" s="50"/>
      <c r="J139" s="50"/>
      <c r="K139" s="50"/>
      <c r="L139" s="50"/>
      <c r="M139" s="50"/>
      <c r="N139" s="50"/>
      <c r="O139" s="50"/>
      <c r="P139" s="50"/>
      <c r="Q139" s="50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ht="45" x14ac:dyDescent="0.25">
      <c r="A140" s="58">
        <f>A139+1</f>
        <v>103</v>
      </c>
      <c r="B140" s="75" t="s">
        <v>109</v>
      </c>
      <c r="C140" s="53" t="s">
        <v>111</v>
      </c>
      <c r="D140" s="77" t="s">
        <v>21</v>
      </c>
      <c r="E140" s="54">
        <v>25</v>
      </c>
      <c r="F140" s="96">
        <v>0</v>
      </c>
      <c r="G140" s="55">
        <f t="shared" si="19"/>
        <v>0</v>
      </c>
      <c r="H140" s="48"/>
      <c r="I140" s="50"/>
      <c r="J140" s="50"/>
      <c r="K140" s="50"/>
      <c r="L140" s="50"/>
      <c r="M140" s="50"/>
      <c r="N140" s="50"/>
      <c r="O140" s="50"/>
      <c r="P140" s="50"/>
      <c r="Q140" s="50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</row>
    <row r="141" spans="1:53" x14ac:dyDescent="0.25">
      <c r="A141" s="78" t="s">
        <v>112</v>
      </c>
      <c r="B141" s="79"/>
      <c r="C141" s="46" t="s">
        <v>113</v>
      </c>
      <c r="D141" s="6" t="s">
        <v>7</v>
      </c>
      <c r="E141" s="7" t="s">
        <v>7</v>
      </c>
      <c r="F141" s="7" t="s">
        <v>7</v>
      </c>
      <c r="G141" s="40" t="s">
        <v>7</v>
      </c>
      <c r="H141" s="48"/>
      <c r="I141" s="57"/>
      <c r="J141" s="57"/>
      <c r="K141" s="57"/>
      <c r="L141" s="57"/>
      <c r="M141" s="57"/>
      <c r="N141" s="57"/>
      <c r="O141" s="57"/>
      <c r="P141" s="57"/>
      <c r="Q141" s="57"/>
      <c r="R141" s="50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</row>
    <row r="142" spans="1:53" x14ac:dyDescent="0.25">
      <c r="A142" s="80"/>
      <c r="B142" s="74"/>
      <c r="C142" s="51" t="s">
        <v>114</v>
      </c>
      <c r="D142" s="10" t="s">
        <v>7</v>
      </c>
      <c r="E142" s="35" t="s">
        <v>7</v>
      </c>
      <c r="F142" s="35" t="s">
        <v>7</v>
      </c>
      <c r="G142" s="56" t="s">
        <v>7</v>
      </c>
      <c r="H142" s="48"/>
      <c r="I142" s="57"/>
      <c r="J142" s="57"/>
      <c r="K142" s="57"/>
      <c r="L142" s="57"/>
      <c r="M142" s="57"/>
      <c r="N142" s="57"/>
      <c r="O142" s="57"/>
      <c r="P142" s="57"/>
      <c r="Q142" s="57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</row>
    <row r="143" spans="1:53" ht="45" x14ac:dyDescent="0.25">
      <c r="A143" s="58">
        <f>A140+1</f>
        <v>104</v>
      </c>
      <c r="B143" s="62" t="s">
        <v>115</v>
      </c>
      <c r="C143" s="53" t="s">
        <v>116</v>
      </c>
      <c r="D143" s="77" t="s">
        <v>13</v>
      </c>
      <c r="E143" s="54">
        <v>51</v>
      </c>
      <c r="F143" s="96">
        <v>0</v>
      </c>
      <c r="G143" s="55">
        <f t="shared" ref="G143:G152" si="20">ROUND(E143*ROUND(F143,2),2)</f>
        <v>0</v>
      </c>
      <c r="H143" s="48"/>
      <c r="I143" s="50"/>
      <c r="J143" s="50"/>
      <c r="K143" s="50"/>
      <c r="L143" s="50"/>
      <c r="M143" s="50"/>
      <c r="N143" s="50"/>
      <c r="O143" s="50"/>
      <c r="P143" s="50"/>
      <c r="Q143" s="50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</row>
    <row r="144" spans="1:53" x14ac:dyDescent="0.25">
      <c r="A144" s="58">
        <f t="shared" ref="A144:A152" si="21">A143+1</f>
        <v>105</v>
      </c>
      <c r="B144" s="62" t="s">
        <v>115</v>
      </c>
      <c r="C144" s="53" t="s">
        <v>117</v>
      </c>
      <c r="D144" s="77" t="s">
        <v>13</v>
      </c>
      <c r="E144" s="54">
        <v>17</v>
      </c>
      <c r="F144" s="96">
        <v>0</v>
      </c>
      <c r="G144" s="55">
        <f t="shared" si="20"/>
        <v>0</v>
      </c>
      <c r="H144" s="48"/>
      <c r="I144" s="50"/>
      <c r="J144" s="50"/>
      <c r="K144" s="50"/>
      <c r="L144" s="50"/>
      <c r="M144" s="50"/>
      <c r="N144" s="50"/>
      <c r="O144" s="50"/>
      <c r="P144" s="50"/>
      <c r="Q144" s="50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</row>
    <row r="145" spans="1:53" x14ac:dyDescent="0.25">
      <c r="A145" s="58">
        <f t="shared" si="21"/>
        <v>106</v>
      </c>
      <c r="B145" s="62" t="s">
        <v>115</v>
      </c>
      <c r="C145" s="53" t="s">
        <v>118</v>
      </c>
      <c r="D145" s="77" t="s">
        <v>13</v>
      </c>
      <c r="E145" s="54">
        <v>2</v>
      </c>
      <c r="F145" s="96">
        <v>0</v>
      </c>
      <c r="G145" s="55">
        <f t="shared" si="20"/>
        <v>0</v>
      </c>
      <c r="H145" s="48"/>
      <c r="I145" s="50"/>
      <c r="J145" s="50"/>
      <c r="K145" s="50"/>
      <c r="L145" s="50"/>
      <c r="M145" s="50"/>
      <c r="N145" s="50"/>
      <c r="O145" s="50"/>
      <c r="P145" s="50"/>
      <c r="Q145" s="50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</row>
    <row r="146" spans="1:53" x14ac:dyDescent="0.25">
      <c r="A146" s="58">
        <f t="shared" si="21"/>
        <v>107</v>
      </c>
      <c r="B146" s="62" t="s">
        <v>115</v>
      </c>
      <c r="C146" s="53" t="s">
        <v>119</v>
      </c>
      <c r="D146" s="77" t="s">
        <v>13</v>
      </c>
      <c r="E146" s="54">
        <v>15</v>
      </c>
      <c r="F146" s="96">
        <v>0</v>
      </c>
      <c r="G146" s="55">
        <f t="shared" si="20"/>
        <v>0</v>
      </c>
      <c r="H146" s="48"/>
      <c r="I146" s="50"/>
      <c r="J146" s="50"/>
      <c r="K146" s="50"/>
      <c r="L146" s="50"/>
      <c r="M146" s="50"/>
      <c r="N146" s="50"/>
      <c r="O146" s="50"/>
      <c r="P146" s="50"/>
      <c r="Q146" s="50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</row>
    <row r="147" spans="1:53" x14ac:dyDescent="0.25">
      <c r="A147" s="58">
        <f t="shared" si="21"/>
        <v>108</v>
      </c>
      <c r="B147" s="62" t="s">
        <v>115</v>
      </c>
      <c r="C147" s="53" t="s">
        <v>120</v>
      </c>
      <c r="D147" s="77" t="s">
        <v>13</v>
      </c>
      <c r="E147" s="54">
        <v>25</v>
      </c>
      <c r="F147" s="96">
        <v>0</v>
      </c>
      <c r="G147" s="55">
        <f t="shared" si="20"/>
        <v>0</v>
      </c>
      <c r="H147" s="48"/>
      <c r="I147" s="50"/>
      <c r="J147" s="50"/>
      <c r="K147" s="50"/>
      <c r="L147" s="50"/>
      <c r="M147" s="50"/>
      <c r="N147" s="50"/>
      <c r="O147" s="50"/>
      <c r="P147" s="50"/>
      <c r="Q147" s="50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</row>
    <row r="148" spans="1:53" x14ac:dyDescent="0.25">
      <c r="A148" s="58">
        <f t="shared" si="21"/>
        <v>109</v>
      </c>
      <c r="B148" s="62" t="s">
        <v>115</v>
      </c>
      <c r="C148" s="53" t="s">
        <v>121</v>
      </c>
      <c r="D148" s="77" t="s">
        <v>13</v>
      </c>
      <c r="E148" s="54">
        <v>1</v>
      </c>
      <c r="F148" s="96">
        <v>0</v>
      </c>
      <c r="G148" s="55">
        <f t="shared" si="20"/>
        <v>0</v>
      </c>
      <c r="H148" s="48"/>
      <c r="I148" s="50"/>
      <c r="J148" s="50"/>
      <c r="K148" s="50"/>
      <c r="L148" s="50"/>
      <c r="M148" s="50"/>
      <c r="N148" s="50"/>
      <c r="O148" s="50"/>
      <c r="P148" s="50"/>
      <c r="Q148" s="50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</row>
    <row r="149" spans="1:53" x14ac:dyDescent="0.25">
      <c r="A149" s="58">
        <f t="shared" si="21"/>
        <v>110</v>
      </c>
      <c r="B149" s="62" t="s">
        <v>115</v>
      </c>
      <c r="C149" s="53" t="s">
        <v>122</v>
      </c>
      <c r="D149" s="77" t="s">
        <v>13</v>
      </c>
      <c r="E149" s="54">
        <v>5</v>
      </c>
      <c r="F149" s="96">
        <v>0</v>
      </c>
      <c r="G149" s="55">
        <f t="shared" si="20"/>
        <v>0</v>
      </c>
      <c r="H149" s="48"/>
      <c r="I149" s="50"/>
      <c r="J149" s="50"/>
      <c r="K149" s="50"/>
      <c r="L149" s="50"/>
      <c r="M149" s="50"/>
      <c r="N149" s="50"/>
      <c r="O149" s="50"/>
      <c r="P149" s="50"/>
      <c r="Q149" s="50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</row>
    <row r="150" spans="1:53" x14ac:dyDescent="0.25">
      <c r="A150" s="58">
        <f t="shared" si="21"/>
        <v>111</v>
      </c>
      <c r="B150" s="62" t="s">
        <v>115</v>
      </c>
      <c r="C150" s="53" t="s">
        <v>123</v>
      </c>
      <c r="D150" s="77" t="s">
        <v>13</v>
      </c>
      <c r="E150" s="54">
        <v>5</v>
      </c>
      <c r="F150" s="96">
        <v>0</v>
      </c>
      <c r="G150" s="55">
        <f t="shared" si="20"/>
        <v>0</v>
      </c>
      <c r="H150" s="48"/>
      <c r="I150" s="50"/>
      <c r="J150" s="50"/>
      <c r="K150" s="50"/>
      <c r="L150" s="50"/>
      <c r="M150" s="50"/>
      <c r="N150" s="50"/>
      <c r="O150" s="50"/>
      <c r="P150" s="50"/>
      <c r="Q150" s="50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</row>
    <row r="151" spans="1:53" x14ac:dyDescent="0.25">
      <c r="A151" s="58">
        <f t="shared" si="21"/>
        <v>112</v>
      </c>
      <c r="B151" s="62" t="s">
        <v>115</v>
      </c>
      <c r="C151" s="53" t="s">
        <v>124</v>
      </c>
      <c r="D151" s="77" t="s">
        <v>21</v>
      </c>
      <c r="E151" s="54">
        <v>19</v>
      </c>
      <c r="F151" s="96">
        <v>0</v>
      </c>
      <c r="G151" s="55">
        <f t="shared" si="20"/>
        <v>0</v>
      </c>
      <c r="H151" s="48"/>
      <c r="I151" s="50"/>
      <c r="J151" s="50"/>
      <c r="K151" s="50"/>
      <c r="L151" s="50"/>
      <c r="M151" s="50"/>
      <c r="N151" s="50"/>
      <c r="O151" s="50"/>
      <c r="P151" s="50"/>
      <c r="Q151" s="50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</row>
    <row r="152" spans="1:53" x14ac:dyDescent="0.25">
      <c r="A152" s="58">
        <f t="shared" si="21"/>
        <v>113</v>
      </c>
      <c r="B152" s="62" t="s">
        <v>115</v>
      </c>
      <c r="C152" s="53" t="s">
        <v>125</v>
      </c>
      <c r="D152" s="77" t="s">
        <v>21</v>
      </c>
      <c r="E152" s="54">
        <v>120</v>
      </c>
      <c r="F152" s="96">
        <v>0</v>
      </c>
      <c r="G152" s="55">
        <f t="shared" si="20"/>
        <v>0</v>
      </c>
      <c r="H152" s="48"/>
      <c r="I152" s="50"/>
      <c r="J152" s="50"/>
      <c r="K152" s="50"/>
      <c r="L152" s="50"/>
      <c r="M152" s="50"/>
      <c r="N152" s="50"/>
      <c r="O152" s="50"/>
      <c r="P152" s="50"/>
      <c r="Q152" s="50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</row>
    <row r="153" spans="1:53" x14ac:dyDescent="0.25">
      <c r="A153" s="80"/>
      <c r="B153" s="74"/>
      <c r="C153" s="51" t="s">
        <v>126</v>
      </c>
      <c r="D153" s="10" t="s">
        <v>7</v>
      </c>
      <c r="E153" s="52" t="s">
        <v>7</v>
      </c>
      <c r="F153" s="11" t="s">
        <v>7</v>
      </c>
      <c r="G153" s="52" t="s">
        <v>7</v>
      </c>
      <c r="H153" s="48"/>
      <c r="I153" s="57"/>
      <c r="J153" s="57"/>
      <c r="K153" s="57"/>
      <c r="L153" s="57"/>
      <c r="M153" s="57"/>
      <c r="N153" s="57"/>
      <c r="O153" s="57"/>
      <c r="P153" s="57"/>
      <c r="Q153" s="57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</row>
    <row r="154" spans="1:53" ht="75" x14ac:dyDescent="0.25">
      <c r="A154" s="58">
        <f>A152+1</f>
        <v>114</v>
      </c>
      <c r="B154" s="58" t="s">
        <v>127</v>
      </c>
      <c r="C154" s="53" t="s">
        <v>128</v>
      </c>
      <c r="D154" s="38" t="s">
        <v>173</v>
      </c>
      <c r="E154" s="54">
        <v>1314</v>
      </c>
      <c r="F154" s="96">
        <v>0</v>
      </c>
      <c r="G154" s="55">
        <f>ROUND(E154*ROUND(F154,2),2)</f>
        <v>0</v>
      </c>
      <c r="H154" s="48"/>
      <c r="I154" s="50"/>
      <c r="J154" s="50"/>
      <c r="K154" s="50"/>
      <c r="L154" s="50"/>
      <c r="M154" s="50"/>
      <c r="N154" s="50"/>
      <c r="O154" s="50"/>
      <c r="P154" s="50"/>
      <c r="Q154" s="50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</row>
    <row r="155" spans="1:53" x14ac:dyDescent="0.25">
      <c r="A155" s="81"/>
      <c r="B155" s="81"/>
      <c r="C155" s="82"/>
      <c r="D155" s="140" t="s">
        <v>129</v>
      </c>
      <c r="E155" s="140"/>
      <c r="F155" s="140"/>
      <c r="G155" s="140"/>
      <c r="H155" s="48"/>
      <c r="I155" s="57"/>
      <c r="J155" s="57"/>
      <c r="K155" s="57"/>
      <c r="L155" s="57"/>
      <c r="M155" s="57"/>
      <c r="N155" s="57"/>
      <c r="O155" s="57"/>
      <c r="P155" s="57"/>
      <c r="Q155" s="57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</row>
    <row r="156" spans="1:53" ht="32.1" customHeight="1" x14ac:dyDescent="0.25">
      <c r="A156" s="131" t="s">
        <v>176</v>
      </c>
      <c r="B156" s="132"/>
      <c r="C156" s="132"/>
      <c r="D156" s="132"/>
      <c r="E156" s="132"/>
      <c r="F156" s="133"/>
      <c r="G156" s="70">
        <f>SUM(G7:G154)</f>
        <v>0</v>
      </c>
      <c r="H156" s="48"/>
      <c r="I156" s="83"/>
      <c r="J156" s="83"/>
      <c r="K156" s="83"/>
      <c r="L156" s="83"/>
      <c r="M156" s="83"/>
      <c r="N156" s="83"/>
      <c r="O156" s="83"/>
      <c r="P156" s="83"/>
      <c r="Q156" s="83"/>
      <c r="R156" s="50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</row>
    <row r="157" spans="1:53" x14ac:dyDescent="0.25">
      <c r="A157" s="134" t="s">
        <v>177</v>
      </c>
      <c r="B157" s="135"/>
      <c r="C157" s="135"/>
      <c r="D157" s="135"/>
      <c r="E157" s="135"/>
      <c r="F157" s="136"/>
      <c r="G157" s="84">
        <f>ROUND(G156*0.23,2)</f>
        <v>0</v>
      </c>
      <c r="H157" s="48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</row>
    <row r="158" spans="1:53" x14ac:dyDescent="0.25">
      <c r="A158" s="137" t="s">
        <v>163</v>
      </c>
      <c r="B158" s="138"/>
      <c r="C158" s="138"/>
      <c r="D158" s="138"/>
      <c r="E158" s="138"/>
      <c r="F158" s="139"/>
      <c r="G158" s="86">
        <f>G156+G157</f>
        <v>0</v>
      </c>
      <c r="H158" s="48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</row>
    <row r="159" spans="1:53" x14ac:dyDescent="0.25">
      <c r="A159" s="128" t="s">
        <v>162</v>
      </c>
      <c r="B159" s="129"/>
      <c r="C159" s="129"/>
      <c r="D159" s="129"/>
      <c r="E159" s="129"/>
      <c r="F159" s="129"/>
      <c r="G159" s="130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</row>
    <row r="160" spans="1:53" x14ac:dyDescent="0.25">
      <c r="A160" s="4" t="s">
        <v>5</v>
      </c>
      <c r="B160" s="5"/>
      <c r="C160" s="46" t="s">
        <v>6</v>
      </c>
      <c r="D160" s="6" t="s">
        <v>7</v>
      </c>
      <c r="E160" s="47" t="s">
        <v>7</v>
      </c>
      <c r="F160" s="7" t="s">
        <v>7</v>
      </c>
      <c r="G160" s="47" t="s">
        <v>7</v>
      </c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</row>
    <row r="161" spans="1:53" x14ac:dyDescent="0.25">
      <c r="A161" s="8"/>
      <c r="B161" s="9"/>
      <c r="C161" s="51" t="s">
        <v>8</v>
      </c>
      <c r="D161" s="10" t="s">
        <v>7</v>
      </c>
      <c r="E161" s="52" t="s">
        <v>7</v>
      </c>
      <c r="F161" s="11" t="s">
        <v>7</v>
      </c>
      <c r="G161" s="52" t="s">
        <v>7</v>
      </c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</row>
    <row r="162" spans="1:53" ht="90" x14ac:dyDescent="0.25">
      <c r="A162" s="58">
        <f>A154+1</f>
        <v>115</v>
      </c>
      <c r="B162" s="13" t="s">
        <v>9</v>
      </c>
      <c r="C162" s="53" t="s">
        <v>179</v>
      </c>
      <c r="D162" s="17" t="s">
        <v>10</v>
      </c>
      <c r="E162" s="87">
        <v>9.5000000000000001E-2</v>
      </c>
      <c r="F162" s="96">
        <v>0</v>
      </c>
      <c r="G162" s="55">
        <f>ROUND(E162*ROUND(F162,2),2)</f>
        <v>0</v>
      </c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</row>
    <row r="163" spans="1:53" x14ac:dyDescent="0.25">
      <c r="A163" s="14"/>
      <c r="B163" s="9"/>
      <c r="C163" s="51" t="s">
        <v>11</v>
      </c>
      <c r="D163" s="10" t="s">
        <v>7</v>
      </c>
      <c r="E163" s="52" t="s">
        <v>7</v>
      </c>
      <c r="F163" s="11" t="s">
        <v>7</v>
      </c>
      <c r="G163" s="52" t="s">
        <v>7</v>
      </c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</row>
    <row r="164" spans="1:53" x14ac:dyDescent="0.25">
      <c r="A164" s="58">
        <f>A162+1</f>
        <v>116</v>
      </c>
      <c r="B164" s="115" t="s">
        <v>32</v>
      </c>
      <c r="C164" s="53" t="s">
        <v>146</v>
      </c>
      <c r="D164" s="59" t="s">
        <v>13</v>
      </c>
      <c r="E164" s="15">
        <v>7</v>
      </c>
      <c r="F164" s="96">
        <v>0</v>
      </c>
      <c r="G164" s="55">
        <f t="shared" ref="G164:G166" si="22">ROUND(E164*ROUND(F164,2),2)</f>
        <v>0</v>
      </c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</row>
    <row r="165" spans="1:53" x14ac:dyDescent="0.25">
      <c r="A165" s="58">
        <f>A164+1</f>
        <v>117</v>
      </c>
      <c r="B165" s="115"/>
      <c r="C165" s="53" t="s">
        <v>147</v>
      </c>
      <c r="D165" s="59" t="s">
        <v>13</v>
      </c>
      <c r="E165" s="15">
        <v>3</v>
      </c>
      <c r="F165" s="96">
        <v>0</v>
      </c>
      <c r="G165" s="55">
        <f t="shared" si="22"/>
        <v>0</v>
      </c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</row>
    <row r="166" spans="1:53" ht="45" x14ac:dyDescent="0.25">
      <c r="A166" s="58">
        <f>A165+1</f>
        <v>118</v>
      </c>
      <c r="B166" s="115"/>
      <c r="C166" s="61" t="s">
        <v>136</v>
      </c>
      <c r="D166" s="59" t="s">
        <v>134</v>
      </c>
      <c r="E166" s="15">
        <v>0.01</v>
      </c>
      <c r="F166" s="96">
        <v>0</v>
      </c>
      <c r="G166" s="55">
        <f t="shared" si="22"/>
        <v>0</v>
      </c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</row>
    <row r="167" spans="1:53" x14ac:dyDescent="0.25">
      <c r="A167" s="8"/>
      <c r="B167" s="16"/>
      <c r="C167" s="51" t="s">
        <v>14</v>
      </c>
      <c r="D167" s="10" t="s">
        <v>7</v>
      </c>
      <c r="E167" s="52" t="s">
        <v>7</v>
      </c>
      <c r="F167" s="11" t="s">
        <v>7</v>
      </c>
      <c r="G167" s="52" t="s">
        <v>7</v>
      </c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</row>
    <row r="168" spans="1:53" ht="60" x14ac:dyDescent="0.25">
      <c r="A168" s="58">
        <f>A166+1</f>
        <v>119</v>
      </c>
      <c r="B168" s="13" t="s">
        <v>15</v>
      </c>
      <c r="C168" s="53" t="s">
        <v>148</v>
      </c>
      <c r="D168" s="17" t="s">
        <v>166</v>
      </c>
      <c r="E168" s="54">
        <v>265.39999999999998</v>
      </c>
      <c r="F168" s="96">
        <v>0</v>
      </c>
      <c r="G168" s="55">
        <f>ROUND(E168*ROUND(F168,2),2)</f>
        <v>0</v>
      </c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</row>
    <row r="169" spans="1:53" x14ac:dyDescent="0.25">
      <c r="A169" s="8"/>
      <c r="B169" s="16"/>
      <c r="C169" s="51" t="s">
        <v>16</v>
      </c>
      <c r="D169" s="10" t="s">
        <v>7</v>
      </c>
      <c r="E169" s="52" t="s">
        <v>7</v>
      </c>
      <c r="F169" s="11" t="s">
        <v>7</v>
      </c>
      <c r="G169" s="52" t="s">
        <v>7</v>
      </c>
      <c r="H169" s="42"/>
    </row>
    <row r="170" spans="1:53" ht="30" x14ac:dyDescent="0.25">
      <c r="A170" s="58">
        <f t="shared" ref="A170" si="23">A168+1</f>
        <v>120</v>
      </c>
      <c r="B170" s="62" t="s">
        <v>17</v>
      </c>
      <c r="C170" s="53" t="s">
        <v>149</v>
      </c>
      <c r="D170" s="38" t="s">
        <v>173</v>
      </c>
      <c r="E170" s="54">
        <v>475</v>
      </c>
      <c r="F170" s="96">
        <v>0</v>
      </c>
      <c r="G170" s="55">
        <f t="shared" ref="G170:G172" si="24">ROUND(E170*ROUND(F170,2),2)</f>
        <v>0</v>
      </c>
    </row>
    <row r="171" spans="1:53" ht="60" x14ac:dyDescent="0.25">
      <c r="A171" s="58">
        <f>A170+1</f>
        <v>121</v>
      </c>
      <c r="B171" s="62" t="s">
        <v>17</v>
      </c>
      <c r="C171" s="53" t="s">
        <v>150</v>
      </c>
      <c r="D171" s="18" t="s">
        <v>166</v>
      </c>
      <c r="E171" s="15">
        <v>475</v>
      </c>
      <c r="F171" s="96">
        <v>0</v>
      </c>
      <c r="G171" s="55">
        <f t="shared" si="24"/>
        <v>0</v>
      </c>
    </row>
    <row r="172" spans="1:53" ht="30" x14ac:dyDescent="0.25">
      <c r="A172" s="58">
        <f>A171+1</f>
        <v>122</v>
      </c>
      <c r="B172" s="62" t="s">
        <v>17</v>
      </c>
      <c r="C172" s="53" t="s">
        <v>27</v>
      </c>
      <c r="D172" s="18" t="s">
        <v>13</v>
      </c>
      <c r="E172" s="15">
        <v>2</v>
      </c>
      <c r="F172" s="96">
        <v>0</v>
      </c>
      <c r="G172" s="55">
        <f t="shared" si="24"/>
        <v>0</v>
      </c>
    </row>
    <row r="173" spans="1:53" x14ac:dyDescent="0.25">
      <c r="A173" s="19" t="s">
        <v>29</v>
      </c>
      <c r="B173" s="20"/>
      <c r="C173" s="46" t="s">
        <v>30</v>
      </c>
      <c r="D173" s="6" t="s">
        <v>7</v>
      </c>
      <c r="E173" s="47" t="s">
        <v>7</v>
      </c>
      <c r="F173" s="7" t="s">
        <v>7</v>
      </c>
      <c r="G173" s="47" t="s">
        <v>7</v>
      </c>
    </row>
    <row r="174" spans="1:53" x14ac:dyDescent="0.25">
      <c r="A174" s="21"/>
      <c r="B174" s="22"/>
      <c r="C174" s="51" t="s">
        <v>31</v>
      </c>
      <c r="D174" s="10" t="s">
        <v>7</v>
      </c>
      <c r="E174" s="52" t="s">
        <v>7</v>
      </c>
      <c r="F174" s="11" t="s">
        <v>7</v>
      </c>
      <c r="G174" s="52" t="s">
        <v>7</v>
      </c>
    </row>
    <row r="175" spans="1:53" ht="30" x14ac:dyDescent="0.25">
      <c r="A175" s="58">
        <f>A172+1</f>
        <v>123</v>
      </c>
      <c r="B175" s="23" t="s">
        <v>32</v>
      </c>
      <c r="C175" s="53" t="s">
        <v>151</v>
      </c>
      <c r="D175" s="24" t="s">
        <v>167</v>
      </c>
      <c r="E175" s="54">
        <v>95</v>
      </c>
      <c r="F175" s="96">
        <v>0</v>
      </c>
      <c r="G175" s="55">
        <f t="shared" ref="G175:G176" si="25">ROUND(E175*ROUND(F175,2),2)</f>
        <v>0</v>
      </c>
    </row>
    <row r="176" spans="1:53" ht="30" x14ac:dyDescent="0.25">
      <c r="A176" s="58">
        <f>A175+1</f>
        <v>124</v>
      </c>
      <c r="B176" s="23" t="s">
        <v>32</v>
      </c>
      <c r="C176" s="53" t="s">
        <v>152</v>
      </c>
      <c r="D176" s="24" t="s">
        <v>167</v>
      </c>
      <c r="E176" s="54">
        <v>106.86</v>
      </c>
      <c r="F176" s="96">
        <v>0</v>
      </c>
      <c r="G176" s="55">
        <f t="shared" si="25"/>
        <v>0</v>
      </c>
    </row>
    <row r="177" spans="1:7" x14ac:dyDescent="0.25">
      <c r="A177" s="25" t="s">
        <v>35</v>
      </c>
      <c r="B177" s="26"/>
      <c r="C177" s="46" t="s">
        <v>36</v>
      </c>
      <c r="D177" s="6" t="s">
        <v>7</v>
      </c>
      <c r="E177" s="47" t="s">
        <v>7</v>
      </c>
      <c r="F177" s="47" t="s">
        <v>7</v>
      </c>
      <c r="G177" s="47" t="s">
        <v>7</v>
      </c>
    </row>
    <row r="178" spans="1:7" ht="30" x14ac:dyDescent="0.25">
      <c r="A178" s="32"/>
      <c r="B178" s="64"/>
      <c r="C178" s="51" t="s">
        <v>37</v>
      </c>
      <c r="D178" s="10" t="s">
        <v>7</v>
      </c>
      <c r="E178" s="52" t="s">
        <v>7</v>
      </c>
      <c r="F178" s="52" t="s">
        <v>7</v>
      </c>
      <c r="G178" s="52" t="s">
        <v>7</v>
      </c>
    </row>
    <row r="179" spans="1:7" ht="45" x14ac:dyDescent="0.25">
      <c r="A179" s="32"/>
      <c r="B179" s="64" t="s">
        <v>38</v>
      </c>
      <c r="C179" s="88" t="s">
        <v>39</v>
      </c>
      <c r="D179" s="10" t="s">
        <v>7</v>
      </c>
      <c r="E179" s="52" t="s">
        <v>7</v>
      </c>
      <c r="F179" s="52" t="s">
        <v>7</v>
      </c>
      <c r="G179" s="52" t="s">
        <v>7</v>
      </c>
    </row>
    <row r="180" spans="1:7" ht="17.25" x14ac:dyDescent="0.25">
      <c r="A180" s="58">
        <f>A176+1</f>
        <v>125</v>
      </c>
      <c r="B180" s="66" t="s">
        <v>38</v>
      </c>
      <c r="C180" s="53" t="s">
        <v>153</v>
      </c>
      <c r="D180" s="17" t="s">
        <v>166</v>
      </c>
      <c r="E180" s="54">
        <v>665</v>
      </c>
      <c r="F180" s="96">
        <v>0</v>
      </c>
      <c r="G180" s="55">
        <f>ROUND(E180*ROUND(F180,2),2)</f>
        <v>0</v>
      </c>
    </row>
    <row r="181" spans="1:7" x14ac:dyDescent="0.25">
      <c r="A181" s="8"/>
      <c r="B181" s="16"/>
      <c r="C181" s="51" t="s">
        <v>43</v>
      </c>
      <c r="D181" s="10" t="s">
        <v>7</v>
      </c>
      <c r="E181" s="52" t="s">
        <v>7</v>
      </c>
      <c r="F181" s="11" t="s">
        <v>7</v>
      </c>
      <c r="G181" s="52" t="s">
        <v>7</v>
      </c>
    </row>
    <row r="182" spans="1:7" ht="45" x14ac:dyDescent="0.25">
      <c r="A182" s="58">
        <f>A180+1</f>
        <v>126</v>
      </c>
      <c r="B182" s="27" t="s">
        <v>44</v>
      </c>
      <c r="C182" s="53" t="s">
        <v>154</v>
      </c>
      <c r="D182" s="17" t="s">
        <v>166</v>
      </c>
      <c r="E182" s="54">
        <v>140</v>
      </c>
      <c r="F182" s="96">
        <v>0</v>
      </c>
      <c r="G182" s="55">
        <f>ROUND(E182*ROUND(F182,2),2)</f>
        <v>0</v>
      </c>
    </row>
    <row r="183" spans="1:7" ht="45" x14ac:dyDescent="0.25">
      <c r="A183" s="8"/>
      <c r="B183" s="28"/>
      <c r="C183" s="51" t="s">
        <v>47</v>
      </c>
      <c r="D183" s="10" t="s">
        <v>7</v>
      </c>
      <c r="E183" s="52" t="s">
        <v>7</v>
      </c>
      <c r="F183" s="11" t="s">
        <v>7</v>
      </c>
      <c r="G183" s="52" t="s">
        <v>7</v>
      </c>
    </row>
    <row r="184" spans="1:7" ht="30" x14ac:dyDescent="0.25">
      <c r="A184" s="58">
        <f>A182+1</f>
        <v>127</v>
      </c>
      <c r="B184" s="29" t="s">
        <v>48</v>
      </c>
      <c r="C184" s="53" t="s">
        <v>155</v>
      </c>
      <c r="D184" s="17" t="s">
        <v>166</v>
      </c>
      <c r="E184" s="54">
        <v>665</v>
      </c>
      <c r="F184" s="96">
        <v>0</v>
      </c>
      <c r="G184" s="55">
        <f>ROUND(E184*ROUND(F184,2),2)</f>
        <v>0</v>
      </c>
    </row>
    <row r="185" spans="1:7" ht="75" x14ac:dyDescent="0.25">
      <c r="A185" s="8"/>
      <c r="B185" s="30" t="s">
        <v>53</v>
      </c>
      <c r="C185" s="51" t="s">
        <v>54</v>
      </c>
      <c r="D185" s="10" t="s">
        <v>7</v>
      </c>
      <c r="E185" s="52" t="s">
        <v>7</v>
      </c>
      <c r="F185" s="11" t="s">
        <v>7</v>
      </c>
      <c r="G185" s="52" t="s">
        <v>7</v>
      </c>
    </row>
    <row r="186" spans="1:7" ht="17.25" x14ac:dyDescent="0.25">
      <c r="A186" s="58">
        <f>A184+1</f>
        <v>128</v>
      </c>
      <c r="B186" s="62" t="s">
        <v>44</v>
      </c>
      <c r="C186" s="53" t="s">
        <v>156</v>
      </c>
      <c r="D186" s="17" t="s">
        <v>166</v>
      </c>
      <c r="E186" s="54">
        <v>637</v>
      </c>
      <c r="F186" s="96">
        <v>0</v>
      </c>
      <c r="G186" s="55">
        <f>ROUND(E186*ROUND(F186,2),2)</f>
        <v>0</v>
      </c>
    </row>
    <row r="187" spans="1:7" x14ac:dyDescent="0.25">
      <c r="A187" s="25" t="s">
        <v>63</v>
      </c>
      <c r="B187" s="33"/>
      <c r="C187" s="46" t="s">
        <v>64</v>
      </c>
      <c r="D187" s="6" t="s">
        <v>7</v>
      </c>
      <c r="E187" s="47" t="s">
        <v>7</v>
      </c>
      <c r="F187" s="7" t="s">
        <v>7</v>
      </c>
      <c r="G187" s="47" t="s">
        <v>7</v>
      </c>
    </row>
    <row r="188" spans="1:7" ht="60" x14ac:dyDescent="0.25">
      <c r="A188" s="8"/>
      <c r="B188" s="34" t="s">
        <v>65</v>
      </c>
      <c r="C188" s="51" t="s">
        <v>66</v>
      </c>
      <c r="D188" s="10" t="s">
        <v>7</v>
      </c>
      <c r="E188" s="52" t="s">
        <v>7</v>
      </c>
      <c r="F188" s="35" t="s">
        <v>7</v>
      </c>
      <c r="G188" s="52" t="s">
        <v>7</v>
      </c>
    </row>
    <row r="189" spans="1:7" ht="17.25" x14ac:dyDescent="0.25">
      <c r="A189" s="58">
        <f>A186+1</f>
        <v>129</v>
      </c>
      <c r="B189" s="62" t="s">
        <v>67</v>
      </c>
      <c r="C189" s="53" t="s">
        <v>157</v>
      </c>
      <c r="D189" s="38" t="s">
        <v>173</v>
      </c>
      <c r="E189" s="54">
        <v>593</v>
      </c>
      <c r="F189" s="96">
        <v>0</v>
      </c>
      <c r="G189" s="55">
        <f>ROUND(E189*ROUND(F189,2),2)</f>
        <v>0</v>
      </c>
    </row>
    <row r="190" spans="1:7" ht="45" x14ac:dyDescent="0.25">
      <c r="A190" s="8"/>
      <c r="B190" s="36" t="s">
        <v>69</v>
      </c>
      <c r="C190" s="51" t="s">
        <v>70</v>
      </c>
      <c r="D190" s="10" t="s">
        <v>7</v>
      </c>
      <c r="E190" s="52" t="s">
        <v>7</v>
      </c>
      <c r="F190" s="11" t="s">
        <v>7</v>
      </c>
      <c r="G190" s="52" t="s">
        <v>7</v>
      </c>
    </row>
    <row r="191" spans="1:7" ht="17.25" x14ac:dyDescent="0.25">
      <c r="A191" s="58">
        <f>A189+1</f>
        <v>130</v>
      </c>
      <c r="B191" s="62" t="s">
        <v>71</v>
      </c>
      <c r="C191" s="53" t="s">
        <v>158</v>
      </c>
      <c r="D191" s="38" t="s">
        <v>173</v>
      </c>
      <c r="E191" s="54">
        <v>580</v>
      </c>
      <c r="F191" s="96">
        <v>0</v>
      </c>
      <c r="G191" s="55">
        <f>ROUND(E191*ROUND(F191,2),2)</f>
        <v>0</v>
      </c>
    </row>
    <row r="192" spans="1:7" ht="45" x14ac:dyDescent="0.25">
      <c r="A192" s="8"/>
      <c r="B192" s="16" t="s">
        <v>72</v>
      </c>
      <c r="C192" s="51" t="s">
        <v>73</v>
      </c>
      <c r="D192" s="10" t="s">
        <v>7</v>
      </c>
      <c r="E192" s="52" t="s">
        <v>7</v>
      </c>
      <c r="F192" s="11" t="s">
        <v>7</v>
      </c>
      <c r="G192" s="52" t="s">
        <v>7</v>
      </c>
    </row>
    <row r="193" spans="1:7" ht="17.25" x14ac:dyDescent="0.25">
      <c r="A193" s="58">
        <f>A191+1</f>
        <v>131</v>
      </c>
      <c r="B193" s="62" t="s">
        <v>72</v>
      </c>
      <c r="C193" s="53" t="s">
        <v>159</v>
      </c>
      <c r="D193" s="38" t="s">
        <v>173</v>
      </c>
      <c r="E193" s="54">
        <v>570</v>
      </c>
      <c r="F193" s="96">
        <v>0</v>
      </c>
      <c r="G193" s="55">
        <f>ROUND(E193*ROUND(F193,2),2)</f>
        <v>0</v>
      </c>
    </row>
    <row r="194" spans="1:7" x14ac:dyDescent="0.25">
      <c r="A194" s="4" t="s">
        <v>75</v>
      </c>
      <c r="B194" s="26"/>
      <c r="C194" s="46" t="s">
        <v>76</v>
      </c>
      <c r="D194" s="6" t="s">
        <v>7</v>
      </c>
      <c r="E194" s="47" t="s">
        <v>7</v>
      </c>
      <c r="F194" s="7" t="s">
        <v>7</v>
      </c>
      <c r="G194" s="47" t="s">
        <v>7</v>
      </c>
    </row>
    <row r="195" spans="1:7" x14ac:dyDescent="0.25">
      <c r="A195" s="32"/>
      <c r="B195" s="9"/>
      <c r="C195" s="51" t="s">
        <v>90</v>
      </c>
      <c r="D195" s="31" t="s">
        <v>7</v>
      </c>
      <c r="E195" s="52" t="s">
        <v>7</v>
      </c>
      <c r="F195" s="11" t="s">
        <v>7</v>
      </c>
      <c r="G195" s="52" t="s">
        <v>7</v>
      </c>
    </row>
    <row r="196" spans="1:7" ht="30" x14ac:dyDescent="0.25">
      <c r="A196" s="58">
        <f>A193+1</f>
        <v>132</v>
      </c>
      <c r="B196" s="27" t="s">
        <v>91</v>
      </c>
      <c r="C196" s="53" t="s">
        <v>92</v>
      </c>
      <c r="D196" s="38" t="s">
        <v>21</v>
      </c>
      <c r="E196" s="54">
        <v>140</v>
      </c>
      <c r="F196" s="96">
        <v>0</v>
      </c>
      <c r="G196" s="55">
        <f>ROUND(E196*ROUND(F196,2),2)</f>
        <v>0</v>
      </c>
    </row>
    <row r="197" spans="1:7" x14ac:dyDescent="0.25">
      <c r="A197" s="25" t="s">
        <v>94</v>
      </c>
      <c r="B197" s="26"/>
      <c r="C197" s="46" t="s">
        <v>95</v>
      </c>
      <c r="D197" s="6" t="s">
        <v>7</v>
      </c>
      <c r="E197" s="47" t="s">
        <v>7</v>
      </c>
      <c r="F197" s="7" t="s">
        <v>7</v>
      </c>
      <c r="G197" s="47" t="s">
        <v>7</v>
      </c>
    </row>
    <row r="198" spans="1:7" x14ac:dyDescent="0.25">
      <c r="A198" s="8"/>
      <c r="B198" s="72"/>
      <c r="C198" s="51" t="s">
        <v>96</v>
      </c>
      <c r="D198" s="10" t="s">
        <v>7</v>
      </c>
      <c r="E198" s="52" t="s">
        <v>7</v>
      </c>
      <c r="F198" s="35" t="s">
        <v>7</v>
      </c>
      <c r="G198" s="52" t="s">
        <v>7</v>
      </c>
    </row>
    <row r="199" spans="1:7" ht="30" x14ac:dyDescent="0.25">
      <c r="A199" s="58">
        <f>A196+1</f>
        <v>133</v>
      </c>
      <c r="B199" s="73" t="s">
        <v>91</v>
      </c>
      <c r="C199" s="53" t="s">
        <v>188</v>
      </c>
      <c r="D199" s="38" t="s">
        <v>173</v>
      </c>
      <c r="E199" s="54">
        <v>308</v>
      </c>
      <c r="F199" s="96">
        <v>0</v>
      </c>
      <c r="G199" s="55">
        <f>ROUND(E199*ROUND(F199,2),2)</f>
        <v>0</v>
      </c>
    </row>
    <row r="200" spans="1:7" x14ac:dyDescent="0.25">
      <c r="A200" s="78" t="s">
        <v>112</v>
      </c>
      <c r="B200" s="79"/>
      <c r="C200" s="46" t="s">
        <v>113</v>
      </c>
      <c r="D200" s="6" t="s">
        <v>7</v>
      </c>
      <c r="E200" s="7" t="s">
        <v>7</v>
      </c>
      <c r="F200" s="7" t="s">
        <v>7</v>
      </c>
      <c r="G200" s="7" t="s">
        <v>7</v>
      </c>
    </row>
    <row r="201" spans="1:7" x14ac:dyDescent="0.25">
      <c r="A201" s="80"/>
      <c r="B201" s="74"/>
      <c r="C201" s="51" t="s">
        <v>114</v>
      </c>
      <c r="D201" s="10" t="s">
        <v>7</v>
      </c>
      <c r="E201" s="35" t="s">
        <v>7</v>
      </c>
      <c r="F201" s="35" t="s">
        <v>7</v>
      </c>
      <c r="G201" s="52" t="s">
        <v>7</v>
      </c>
    </row>
    <row r="202" spans="1:7" ht="45" x14ac:dyDescent="0.25">
      <c r="A202" s="58">
        <f>A199+1</f>
        <v>134</v>
      </c>
      <c r="B202" s="62" t="s">
        <v>115</v>
      </c>
      <c r="C202" s="53" t="s">
        <v>116</v>
      </c>
      <c r="D202" s="77" t="s">
        <v>13</v>
      </c>
      <c r="E202" s="54">
        <v>8</v>
      </c>
      <c r="F202" s="96">
        <v>0</v>
      </c>
      <c r="G202" s="55">
        <f t="shared" ref="G202:G206" si="26">ROUND(E202*ROUND(F202,2),2)</f>
        <v>0</v>
      </c>
    </row>
    <row r="203" spans="1:7" x14ac:dyDescent="0.25">
      <c r="A203" s="58">
        <f>A202+1</f>
        <v>135</v>
      </c>
      <c r="B203" s="62" t="s">
        <v>115</v>
      </c>
      <c r="C203" s="53" t="s">
        <v>119</v>
      </c>
      <c r="D203" s="77" t="s">
        <v>13</v>
      </c>
      <c r="E203" s="54">
        <v>2</v>
      </c>
      <c r="F203" s="96">
        <v>0</v>
      </c>
      <c r="G203" s="55">
        <f t="shared" si="26"/>
        <v>0</v>
      </c>
    </row>
    <row r="204" spans="1:7" x14ac:dyDescent="0.25">
      <c r="A204" s="58">
        <f t="shared" ref="A204:A206" si="27">A203+1</f>
        <v>136</v>
      </c>
      <c r="B204" s="62" t="s">
        <v>115</v>
      </c>
      <c r="C204" s="53" t="s">
        <v>121</v>
      </c>
      <c r="D204" s="77" t="s">
        <v>13</v>
      </c>
      <c r="E204" s="54">
        <v>2</v>
      </c>
      <c r="F204" s="96">
        <v>0</v>
      </c>
      <c r="G204" s="55">
        <f t="shared" si="26"/>
        <v>0</v>
      </c>
    </row>
    <row r="205" spans="1:7" x14ac:dyDescent="0.25">
      <c r="A205" s="58">
        <f t="shared" si="27"/>
        <v>137</v>
      </c>
      <c r="B205" s="62" t="s">
        <v>115</v>
      </c>
      <c r="C205" s="53" t="s">
        <v>122</v>
      </c>
      <c r="D205" s="77" t="s">
        <v>13</v>
      </c>
      <c r="E205" s="54">
        <v>2</v>
      </c>
      <c r="F205" s="96">
        <v>0</v>
      </c>
      <c r="G205" s="55">
        <f t="shared" si="26"/>
        <v>0</v>
      </c>
    </row>
    <row r="206" spans="1:7" x14ac:dyDescent="0.25">
      <c r="A206" s="58">
        <f t="shared" si="27"/>
        <v>138</v>
      </c>
      <c r="B206" s="62" t="s">
        <v>115</v>
      </c>
      <c r="C206" s="53" t="s">
        <v>123</v>
      </c>
      <c r="D206" s="77" t="s">
        <v>13</v>
      </c>
      <c r="E206" s="54">
        <v>2</v>
      </c>
      <c r="F206" s="96">
        <v>0</v>
      </c>
      <c r="G206" s="55">
        <f t="shared" si="26"/>
        <v>0</v>
      </c>
    </row>
    <row r="207" spans="1:7" x14ac:dyDescent="0.25">
      <c r="A207" s="80"/>
      <c r="B207" s="74"/>
      <c r="C207" s="51" t="s">
        <v>126</v>
      </c>
      <c r="D207" s="10" t="s">
        <v>7</v>
      </c>
      <c r="E207" s="52" t="s">
        <v>7</v>
      </c>
      <c r="F207" s="11" t="s">
        <v>7</v>
      </c>
      <c r="G207" s="52" t="s">
        <v>7</v>
      </c>
    </row>
    <row r="208" spans="1:7" ht="75" x14ac:dyDescent="0.25">
      <c r="A208" s="58">
        <f>A206+1</f>
        <v>139</v>
      </c>
      <c r="B208" s="58" t="s">
        <v>127</v>
      </c>
      <c r="C208" s="53" t="s">
        <v>128</v>
      </c>
      <c r="D208" s="38" t="s">
        <v>173</v>
      </c>
      <c r="E208" s="54">
        <v>36.270000000000003</v>
      </c>
      <c r="F208" s="96">
        <v>0</v>
      </c>
      <c r="G208" s="55">
        <f>ROUND(E208*ROUND(F208,2),2)</f>
        <v>0</v>
      </c>
    </row>
    <row r="209" spans="1:7" x14ac:dyDescent="0.25">
      <c r="A209" s="89"/>
      <c r="B209" s="89"/>
      <c r="C209" s="90"/>
      <c r="D209" s="116" t="s">
        <v>160</v>
      </c>
      <c r="E209" s="116"/>
      <c r="F209" s="116"/>
      <c r="G209" s="116"/>
    </row>
    <row r="210" spans="1:7" ht="32.1" customHeight="1" x14ac:dyDescent="0.25">
      <c r="A210" s="117" t="s">
        <v>171</v>
      </c>
      <c r="B210" s="117"/>
      <c r="C210" s="117"/>
      <c r="D210" s="117"/>
      <c r="E210" s="117"/>
      <c r="F210" s="117"/>
      <c r="G210" s="91">
        <f>SUM(G160:G208)</f>
        <v>0</v>
      </c>
    </row>
    <row r="211" spans="1:7" x14ac:dyDescent="0.25">
      <c r="A211" s="118" t="s">
        <v>177</v>
      </c>
      <c r="B211" s="118"/>
      <c r="C211" s="118"/>
      <c r="D211" s="118"/>
      <c r="E211" s="118"/>
      <c r="F211" s="118"/>
      <c r="G211" s="91">
        <f>ROUND(G210*0.23,2)</f>
        <v>0</v>
      </c>
    </row>
    <row r="212" spans="1:7" x14ac:dyDescent="0.25">
      <c r="A212" s="119" t="s">
        <v>163</v>
      </c>
      <c r="B212" s="119"/>
      <c r="C212" s="119"/>
      <c r="D212" s="119"/>
      <c r="E212" s="119"/>
      <c r="F212" s="119"/>
      <c r="G212" s="91">
        <f>G210+G211</f>
        <v>0</v>
      </c>
    </row>
    <row r="213" spans="1:7" ht="32.1" customHeight="1" x14ac:dyDescent="0.25">
      <c r="A213" s="120" t="s">
        <v>175</v>
      </c>
      <c r="B213" s="120"/>
      <c r="C213" s="120"/>
      <c r="D213" s="120"/>
      <c r="E213" s="120"/>
      <c r="F213" s="120"/>
      <c r="G213" s="92">
        <f>G156+G210</f>
        <v>0</v>
      </c>
    </row>
    <row r="214" spans="1:7" ht="15.75" thickBot="1" x14ac:dyDescent="0.3">
      <c r="A214" s="121" t="s">
        <v>178</v>
      </c>
      <c r="B214" s="121"/>
      <c r="C214" s="121"/>
      <c r="D214" s="121"/>
      <c r="E214" s="121"/>
      <c r="F214" s="121"/>
      <c r="G214" s="94">
        <f>G157+G211</f>
        <v>0</v>
      </c>
    </row>
    <row r="215" spans="1:7" ht="20.100000000000001" customHeight="1" thickBot="1" x14ac:dyDescent="0.3">
      <c r="A215" s="111" t="s">
        <v>164</v>
      </c>
      <c r="B215" s="111"/>
      <c r="C215" s="111"/>
      <c r="D215" s="111"/>
      <c r="E215" s="111"/>
      <c r="F215" s="112"/>
      <c r="G215" s="95">
        <f>G158+G212</f>
        <v>0</v>
      </c>
    </row>
    <row r="216" spans="1:7" x14ac:dyDescent="0.25">
      <c r="A216" s="93"/>
      <c r="B216" s="93"/>
      <c r="C216" s="93"/>
      <c r="D216" s="93"/>
      <c r="E216" s="93"/>
      <c r="F216" s="93"/>
      <c r="G216" s="93"/>
    </row>
    <row r="217" spans="1:7" x14ac:dyDescent="0.25">
      <c r="A217" s="93"/>
      <c r="B217" s="93"/>
      <c r="C217" s="93"/>
      <c r="D217" s="93"/>
      <c r="E217" s="93"/>
      <c r="F217" s="93"/>
      <c r="G217" s="93"/>
    </row>
    <row r="218" spans="1:7" x14ac:dyDescent="0.25">
      <c r="A218" s="93"/>
      <c r="B218" s="93"/>
      <c r="C218" s="93"/>
      <c r="D218" s="93"/>
      <c r="E218" s="93"/>
      <c r="F218" s="93"/>
      <c r="G218" s="93"/>
    </row>
    <row r="219" spans="1:7" x14ac:dyDescent="0.25">
      <c r="A219" s="93"/>
      <c r="B219" s="93"/>
      <c r="C219" s="93"/>
      <c r="D219" s="93"/>
      <c r="E219" s="93"/>
      <c r="F219" s="93"/>
      <c r="G219" s="93"/>
    </row>
    <row r="220" spans="1:7" x14ac:dyDescent="0.25">
      <c r="D220" s="113" t="s">
        <v>172</v>
      </c>
      <c r="E220" s="113"/>
      <c r="F220" s="113"/>
      <c r="G220" s="113"/>
    </row>
    <row r="221" spans="1:7" ht="30" customHeight="1" x14ac:dyDescent="0.25">
      <c r="D221" s="114" t="s">
        <v>170</v>
      </c>
      <c r="E221" s="114"/>
      <c r="F221" s="114"/>
      <c r="G221" s="114"/>
    </row>
  </sheetData>
  <sheetProtection algorithmName="SHA-512" hashValue="AJZ1PPoG2oAbUxaPAl80eABOjQ3ssY50jnLnbmpyHfPLOtUzNilr3EgWhgNWZCOD37duuoGMXIb+p5UTb3hncw==" saltValue="4/9fDhY0L9CYVtpiMKnGlA==" spinCount="100000" sheet="1" objects="1" scenarios="1"/>
  <mergeCells count="20">
    <mergeCell ref="A3:G3"/>
    <mergeCell ref="A1:G1"/>
    <mergeCell ref="A2:G2"/>
    <mergeCell ref="A6:G6"/>
    <mergeCell ref="A159:G159"/>
    <mergeCell ref="A156:F156"/>
    <mergeCell ref="A157:F157"/>
    <mergeCell ref="A158:F158"/>
    <mergeCell ref="B11:B15"/>
    <mergeCell ref="D155:G155"/>
    <mergeCell ref="A215:F215"/>
    <mergeCell ref="D220:G220"/>
    <mergeCell ref="D221:G221"/>
    <mergeCell ref="B164:B166"/>
    <mergeCell ref="D209:G209"/>
    <mergeCell ref="A210:F210"/>
    <mergeCell ref="A211:F211"/>
    <mergeCell ref="A212:F212"/>
    <mergeCell ref="A213:F213"/>
    <mergeCell ref="A214:F214"/>
  </mergeCells>
  <pageMargins left="0.78740157480314965" right="0.59055118110236227" top="0.78740157480314965" bottom="0.78740157480314965" header="0.39370078740157483" footer="0.39370078740157483"/>
  <pageSetup paperSize="9" scale="84" orientation="portrait" r:id="rId1"/>
  <headerFooter>
    <oddHeader>&amp;RFormularz 2.2</oddHeader>
    <oddFooter>Strona &amp;P z &amp;N</oddFooter>
  </headerFooter>
  <rowBreaks count="3" manualBreakCount="3">
    <brk id="51" max="6" man="1"/>
    <brk id="127" max="6" man="1"/>
    <brk id="1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Robert Bębenek</cp:lastModifiedBy>
  <cp:lastPrinted>2021-01-19T12:04:37Z</cp:lastPrinted>
  <dcterms:created xsi:type="dcterms:W3CDTF">2020-07-28T08:50:21Z</dcterms:created>
  <dcterms:modified xsi:type="dcterms:W3CDTF">2021-01-19T12:26:25Z</dcterms:modified>
</cp:coreProperties>
</file>