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0\Zad. 28 Rozbudowa ul. Spacerowej i ul. Polnej wraz z budową mostu\"/>
    </mc:Choice>
  </mc:AlternateContent>
  <xr:revisionPtr revIDLastSave="0" documentId="13_ncr:1_{73D39AF5-B6B4-43CD-9B26-BF973CB3F03C}" xr6:coauthVersionLast="45" xr6:coauthVersionMax="45" xr10:uidLastSave="{00000000-0000-0000-0000-000000000000}"/>
  <workbookProtection workbookAlgorithmName="SHA-512" workbookHashValue="79Um1WuMuyi0n2fpL7y07keDHXWxfCNfB/Pmi3C6FEM9b514c+KO+qNsQhdgkboTmh/X6w+JLDS2MJTdhPjY1A==" workbookSaltValue="rO69VsP0uBaQFpwHFdoGsQ==" workbookSpinCount="100000" lockStructure="1"/>
  <bookViews>
    <workbookView xWindow="-120" yWindow="-120" windowWidth="29040" windowHeight="15840" xr2:uid="{00000000-000D-0000-FFFF-FFFF00000000}"/>
  </bookViews>
  <sheets>
    <sheet name="KOSZTORYS" sheetId="23" r:id="rId1"/>
  </sheets>
  <definedNames>
    <definedName name="_xlnm.Print_Area" localSheetId="0">KOSZTORYS!$A$1:$G$500</definedName>
    <definedName name="_xlnm.Print_Titles" localSheetId="0">KOSZTORYS!$5:$6</definedName>
  </definedNames>
  <calcPr calcId="191029" fullPrecision="0"/>
</workbook>
</file>

<file path=xl/calcChain.xml><?xml version="1.0" encoding="utf-8"?>
<calcChain xmlns="http://schemas.openxmlformats.org/spreadsheetml/2006/main">
  <c r="G494" i="23" l="1"/>
  <c r="G493" i="23"/>
  <c r="G492" i="23"/>
  <c r="G490" i="23"/>
  <c r="G489" i="23"/>
  <c r="G488" i="23"/>
  <c r="G448" i="23"/>
  <c r="G447" i="23"/>
  <c r="G446" i="23"/>
  <c r="G288" i="23"/>
  <c r="G287" i="23"/>
  <c r="G286" i="23"/>
  <c r="G196" i="23"/>
  <c r="G195" i="23"/>
  <c r="G194" i="23"/>
  <c r="G104" i="23"/>
  <c r="G103" i="23"/>
  <c r="G102" i="23"/>
  <c r="G487" i="23"/>
  <c r="G486" i="23"/>
  <c r="G485" i="23"/>
  <c r="G484" i="23"/>
  <c r="G483" i="23"/>
  <c r="G482" i="23"/>
  <c r="G481" i="23"/>
  <c r="G480" i="23"/>
  <c r="G479" i="23"/>
  <c r="G478" i="23"/>
  <c r="G477" i="23"/>
  <c r="G476" i="23"/>
  <c r="G475" i="23"/>
  <c r="G474" i="23"/>
  <c r="G473" i="23"/>
  <c r="G472" i="23"/>
  <c r="G471" i="23"/>
  <c r="G470" i="23"/>
  <c r="G469" i="23"/>
  <c r="G468" i="23"/>
  <c r="G467" i="23"/>
  <c r="G466" i="23"/>
  <c r="G465" i="23"/>
  <c r="G464" i="23"/>
  <c r="G463" i="23"/>
  <c r="G462" i="23"/>
  <c r="G461" i="23"/>
  <c r="G460" i="23"/>
  <c r="G459" i="23"/>
  <c r="G458" i="23"/>
  <c r="G457" i="23"/>
  <c r="G456" i="23"/>
  <c r="G455" i="23"/>
  <c r="G454" i="23"/>
  <c r="G453" i="23"/>
  <c r="G452" i="23"/>
  <c r="G451" i="23"/>
  <c r="G445" i="23"/>
  <c r="G443" i="23"/>
  <c r="G442" i="23"/>
  <c r="G440" i="23"/>
  <c r="G439" i="23"/>
  <c r="G438" i="23"/>
  <c r="G436" i="23"/>
  <c r="G435" i="23"/>
  <c r="G434" i="23"/>
  <c r="G433" i="23"/>
  <c r="G431" i="23"/>
  <c r="G430" i="23"/>
  <c r="G429" i="23"/>
  <c r="G428" i="23"/>
  <c r="G426" i="23"/>
  <c r="G424" i="23"/>
  <c r="G422" i="23"/>
  <c r="G420" i="23"/>
  <c r="G417" i="23"/>
  <c r="G416" i="23"/>
  <c r="G414" i="23"/>
  <c r="G411" i="23"/>
  <c r="G410" i="23"/>
  <c r="G409" i="23"/>
  <c r="G406" i="23"/>
  <c r="G405" i="23"/>
  <c r="G404" i="23"/>
  <c r="G401" i="23"/>
  <c r="G399" i="23"/>
  <c r="G397" i="23"/>
  <c r="G396" i="23"/>
  <c r="G394" i="23"/>
  <c r="G391" i="23"/>
  <c r="G390" i="23"/>
  <c r="G387" i="23"/>
  <c r="G385" i="23"/>
  <c r="G384" i="23"/>
  <c r="G382" i="23"/>
  <c r="G381" i="23"/>
  <c r="G379" i="23"/>
  <c r="G378" i="23"/>
  <c r="G376" i="23"/>
  <c r="G374" i="23"/>
  <c r="G372" i="23"/>
  <c r="G370" i="23"/>
  <c r="G368" i="23"/>
  <c r="G367" i="23"/>
  <c r="G366" i="23"/>
  <c r="G365" i="23"/>
  <c r="G364" i="23"/>
  <c r="G361" i="23"/>
  <c r="G360" i="23"/>
  <c r="G359" i="23"/>
  <c r="G358" i="23"/>
  <c r="G357" i="23"/>
  <c r="G356" i="23"/>
  <c r="G355" i="23"/>
  <c r="G354" i="23"/>
  <c r="G353" i="23"/>
  <c r="G352" i="23"/>
  <c r="G349" i="23"/>
  <c r="G347" i="23"/>
  <c r="G345" i="23"/>
  <c r="G344" i="23"/>
  <c r="G342" i="23"/>
  <c r="G339" i="23"/>
  <c r="G337" i="23"/>
  <c r="G334" i="23"/>
  <c r="G332" i="23"/>
  <c r="G330" i="23"/>
  <c r="G328" i="23"/>
  <c r="G325" i="23"/>
  <c r="G323" i="23"/>
  <c r="G321" i="23"/>
  <c r="G320" i="23"/>
  <c r="G317" i="23"/>
  <c r="G316" i="23"/>
  <c r="G314" i="23"/>
  <c r="G313" i="23"/>
  <c r="G312" i="23"/>
  <c r="G311" i="23"/>
  <c r="G310" i="23"/>
  <c r="G309" i="23"/>
  <c r="G308" i="23"/>
  <c r="G307" i="23"/>
  <c r="G306" i="23"/>
  <c r="G304" i="23"/>
  <c r="G303" i="23"/>
  <c r="G302" i="23"/>
  <c r="G301" i="23"/>
  <c r="G300" i="23"/>
  <c r="G299" i="23"/>
  <c r="G298" i="23"/>
  <c r="G297" i="23"/>
  <c r="G296" i="23"/>
  <c r="G295" i="23"/>
  <c r="G293" i="23"/>
  <c r="G292" i="23"/>
  <c r="G285" i="23"/>
  <c r="G282" i="23"/>
  <c r="G281" i="23"/>
  <c r="G278" i="23"/>
  <c r="G276" i="23"/>
  <c r="G275" i="23"/>
  <c r="G274" i="23"/>
  <c r="G272" i="23"/>
  <c r="G269" i="23"/>
  <c r="G268" i="23"/>
  <c r="G267" i="23"/>
  <c r="G266" i="23"/>
  <c r="G265" i="23"/>
  <c r="G263" i="23"/>
  <c r="G262" i="23"/>
  <c r="G261" i="23"/>
  <c r="G258" i="23"/>
  <c r="G257" i="23"/>
  <c r="G256" i="23"/>
  <c r="G254" i="23"/>
  <c r="G252" i="23"/>
  <c r="G251" i="23"/>
  <c r="G250" i="23"/>
  <c r="G248" i="23"/>
  <c r="G247" i="23"/>
  <c r="G246" i="23"/>
  <c r="G245" i="23"/>
  <c r="G242" i="23"/>
  <c r="G240" i="23"/>
  <c r="G239" i="23"/>
  <c r="G238" i="23"/>
  <c r="G237" i="23"/>
  <c r="G236" i="23"/>
  <c r="G235" i="23"/>
  <c r="G234" i="23"/>
  <c r="G232" i="23"/>
  <c r="G231" i="23"/>
  <c r="G230" i="23"/>
  <c r="G229" i="23"/>
  <c r="G228" i="23"/>
  <c r="G227" i="23"/>
  <c r="G226" i="23"/>
  <c r="G223" i="23"/>
  <c r="G221" i="23"/>
  <c r="G218" i="23"/>
  <c r="G216" i="23"/>
  <c r="G214" i="23"/>
  <c r="G213" i="23"/>
  <c r="G212" i="23"/>
  <c r="G211" i="23"/>
  <c r="G209" i="23"/>
  <c r="G207" i="23"/>
  <c r="G206" i="23"/>
  <c r="G205" i="23"/>
  <c r="G204" i="23"/>
  <c r="G203" i="23"/>
  <c r="G202" i="23"/>
  <c r="G200" i="23"/>
  <c r="G193" i="23"/>
  <c r="G190" i="23"/>
  <c r="G189" i="23"/>
  <c r="G186" i="23"/>
  <c r="G184" i="23"/>
  <c r="G183" i="23"/>
  <c r="G180" i="23"/>
  <c r="G178" i="23"/>
  <c r="G177" i="23"/>
  <c r="G175" i="23"/>
  <c r="G174" i="23"/>
  <c r="G173" i="23"/>
  <c r="G172" i="23"/>
  <c r="G171" i="23"/>
  <c r="G170" i="23"/>
  <c r="G168" i="23"/>
  <c r="G167" i="23"/>
  <c r="G164" i="23"/>
  <c r="G163" i="23"/>
  <c r="G161" i="23"/>
  <c r="G159" i="23"/>
  <c r="G158" i="23"/>
  <c r="G157" i="23"/>
  <c r="G155" i="23"/>
  <c r="G154" i="23"/>
  <c r="G153" i="23"/>
  <c r="G152" i="23"/>
  <c r="G149" i="23"/>
  <c r="G147" i="23"/>
  <c r="G146" i="23"/>
  <c r="G145" i="23"/>
  <c r="G144" i="23"/>
  <c r="G143" i="23"/>
  <c r="G142" i="23"/>
  <c r="G140" i="23"/>
  <c r="G139" i="23"/>
  <c r="G138" i="23"/>
  <c r="G137" i="23"/>
  <c r="G136" i="23"/>
  <c r="G135" i="23"/>
  <c r="G132" i="23"/>
  <c r="G129" i="23"/>
  <c r="G127" i="23"/>
  <c r="G124" i="23"/>
  <c r="G123" i="23"/>
  <c r="G121" i="23"/>
  <c r="G119" i="23"/>
  <c r="G118" i="23"/>
  <c r="G117" i="23"/>
  <c r="G116" i="23"/>
  <c r="G114" i="23"/>
  <c r="G112" i="23"/>
  <c r="G111" i="23"/>
  <c r="G110" i="23"/>
  <c r="G108" i="23"/>
  <c r="G101" i="23"/>
  <c r="G100" i="23"/>
  <c r="G97" i="23"/>
  <c r="G95" i="23"/>
  <c r="G94" i="23"/>
  <c r="G91" i="23"/>
  <c r="G89" i="23"/>
  <c r="G87" i="23"/>
  <c r="G86" i="23"/>
  <c r="G84" i="23"/>
  <c r="G83" i="23"/>
  <c r="G82" i="23"/>
  <c r="G80" i="23"/>
  <c r="G79" i="23"/>
  <c r="G76" i="23"/>
  <c r="G73" i="23"/>
  <c r="G72" i="23"/>
  <c r="G71" i="23"/>
  <c r="G69" i="23"/>
  <c r="G67" i="23"/>
  <c r="G66" i="23"/>
  <c r="G64" i="23"/>
  <c r="G63" i="23"/>
  <c r="G61" i="23"/>
  <c r="G58" i="23"/>
  <c r="G56" i="23"/>
  <c r="G55" i="23"/>
  <c r="G53" i="23"/>
  <c r="G52" i="23"/>
  <c r="G51" i="23"/>
  <c r="G50" i="23"/>
  <c r="G49" i="23"/>
  <c r="G47" i="23"/>
  <c r="G46" i="23"/>
  <c r="G45" i="23"/>
  <c r="G44" i="23"/>
  <c r="G43" i="23"/>
  <c r="G42" i="23"/>
  <c r="G39" i="23"/>
  <c r="G37" i="23"/>
  <c r="G34" i="23"/>
  <c r="G33" i="23"/>
  <c r="G31" i="23"/>
  <c r="G29" i="23"/>
  <c r="G28" i="23"/>
  <c r="G27" i="23"/>
  <c r="G26" i="23"/>
  <c r="G25" i="23"/>
  <c r="G24" i="23"/>
  <c r="G23" i="23"/>
  <c r="G22" i="23"/>
  <c r="G21" i="23"/>
  <c r="G19" i="23"/>
  <c r="G17" i="23"/>
  <c r="G16" i="23"/>
  <c r="G15" i="23"/>
  <c r="G14" i="23"/>
  <c r="G13" i="23"/>
  <c r="G12" i="23"/>
  <c r="G10" i="23"/>
  <c r="A13" i="23" l="1"/>
  <c r="A14" i="23" s="1"/>
  <c r="A15" i="23" s="1"/>
  <c r="A16" i="23" s="1"/>
  <c r="A17" i="23" s="1"/>
  <c r="A19" i="23" s="1"/>
  <c r="A21" i="23" s="1"/>
  <c r="A22" i="23" s="1"/>
  <c r="A23" i="23" s="1"/>
  <c r="A24" i="23" s="1"/>
  <c r="A25" i="23" s="1"/>
  <c r="A26" i="23" s="1"/>
  <c r="A27" i="23" s="1"/>
  <c r="A28" i="23" s="1"/>
  <c r="A29" i="23" s="1"/>
  <c r="A31" i="23" s="1"/>
  <c r="A33" i="23" s="1"/>
  <c r="A34" i="23" s="1"/>
  <c r="A37" i="23" s="1"/>
  <c r="A39" i="23" s="1"/>
  <c r="A42" i="23" s="1"/>
  <c r="A43" i="23" s="1"/>
  <c r="A44" i="23" s="1"/>
  <c r="A45" i="23" s="1"/>
  <c r="A46" i="23" s="1"/>
  <c r="A47" i="23" s="1"/>
  <c r="A49" i="23" s="1"/>
  <c r="A50" i="23" s="1"/>
  <c r="A51" i="23" s="1"/>
  <c r="A52" i="23" s="1"/>
  <c r="A53" i="23" s="1"/>
  <c r="A55" i="23" s="1"/>
  <c r="A56" i="23" s="1"/>
  <c r="A58" i="23" s="1"/>
  <c r="A61" i="23" s="1"/>
  <c r="A63" i="23" s="1"/>
  <c r="A64" i="23" s="1"/>
  <c r="A66" i="23" s="1"/>
  <c r="A67" i="23" s="1"/>
  <c r="A69" i="23" s="1"/>
  <c r="A71" i="23" s="1"/>
  <c r="A72" i="23" s="1"/>
  <c r="A73" i="23" s="1"/>
  <c r="A76" i="23" s="1"/>
  <c r="A79" i="23" s="1"/>
  <c r="A80" i="23" s="1"/>
  <c r="A82" i="23" s="1"/>
  <c r="A83" i="23" s="1"/>
  <c r="A84" i="23" s="1"/>
  <c r="A86" i="23" s="1"/>
  <c r="A87" i="23" s="1"/>
  <c r="A89" i="23" s="1"/>
  <c r="A91" i="23" s="1"/>
  <c r="A94" i="23" s="1"/>
  <c r="A95" i="23" s="1"/>
  <c r="A97" i="23" s="1"/>
  <c r="A100" i="23" s="1"/>
  <c r="A101" i="23" s="1"/>
  <c r="A108" i="23" s="1"/>
  <c r="A110" i="23" s="1"/>
  <c r="A111" i="23" s="1"/>
  <c r="A112" i="23" s="1"/>
  <c r="A114" i="23" s="1"/>
  <c r="A116" i="23" s="1"/>
  <c r="A117" i="23" s="1"/>
  <c r="A118" i="23" s="1"/>
  <c r="A119" i="23" s="1"/>
  <c r="A121" i="23" s="1"/>
  <c r="A123" i="23" s="1"/>
  <c r="A124" i="23" s="1"/>
  <c r="A127" i="23" s="1"/>
  <c r="A129" i="23" s="1"/>
  <c r="A132" i="23" s="1"/>
  <c r="A135" i="23" s="1"/>
  <c r="A136" i="23" s="1"/>
  <c r="A137" i="23" s="1"/>
  <c r="A138" i="23" s="1"/>
  <c r="A139" i="23" s="1"/>
  <c r="A140" i="23" s="1"/>
  <c r="A142" i="23" s="1"/>
  <c r="A143" i="23" s="1"/>
  <c r="A144" i="23" s="1"/>
  <c r="A145" i="23" s="1"/>
  <c r="A146" i="23" s="1"/>
  <c r="A147" i="23" s="1"/>
  <c r="A149" i="23" s="1"/>
  <c r="A152" i="23" s="1"/>
  <c r="A153" i="23" s="1"/>
  <c r="A154" i="23" s="1"/>
  <c r="A155" i="23" s="1"/>
  <c r="A157" i="23" s="1"/>
  <c r="A158" i="23" s="1"/>
  <c r="A159" i="23" s="1"/>
  <c r="A161" i="23" s="1"/>
  <c r="A163" i="23" s="1"/>
  <c r="A164" i="23" s="1"/>
  <c r="A167" i="23" s="1"/>
  <c r="A168" i="23" s="1"/>
  <c r="A170" i="23" s="1"/>
  <c r="A171" i="23" s="1"/>
  <c r="A172" i="23" s="1"/>
  <c r="A173" i="23" s="1"/>
  <c r="A174" i="23" s="1"/>
  <c r="A175" i="23" s="1"/>
  <c r="A177" i="23" s="1"/>
  <c r="A178" i="23" s="1"/>
  <c r="A180" i="23" s="1"/>
  <c r="A183" i="23" s="1"/>
  <c r="A184" i="23" s="1"/>
  <c r="A186" i="23" s="1"/>
  <c r="A189" i="23" s="1"/>
  <c r="A190" i="23" s="1"/>
  <c r="A193" i="23" s="1"/>
  <c r="A200" i="23" s="1"/>
  <c r="A202" i="23" s="1"/>
  <c r="A203" i="23" s="1"/>
  <c r="A204" i="23" s="1"/>
  <c r="A205" i="23" s="1"/>
  <c r="A206" i="23" s="1"/>
  <c r="A207" i="23" s="1"/>
  <c r="A209" i="23" s="1"/>
  <c r="A211" i="23" s="1"/>
  <c r="A212" i="23" s="1"/>
  <c r="A213" i="23" s="1"/>
  <c r="A214" i="23" s="1"/>
  <c r="A216" i="23" s="1"/>
  <c r="A218" i="23" s="1"/>
  <c r="A221" i="23" s="1"/>
  <c r="A223" i="23" s="1"/>
  <c r="A226" i="23" s="1"/>
  <c r="A227" i="23" s="1"/>
  <c r="A228" i="23" s="1"/>
  <c r="A229" i="23" s="1"/>
  <c r="A230" i="23" s="1"/>
  <c r="A231" i="23" s="1"/>
  <c r="A232" i="23" s="1"/>
  <c r="A234" i="23" s="1"/>
  <c r="A235" i="23" s="1"/>
  <c r="A236" i="23" s="1"/>
  <c r="A237" i="23" s="1"/>
  <c r="A238" i="23" s="1"/>
  <c r="A239" i="23" s="1"/>
  <c r="A240" i="23" s="1"/>
  <c r="A242" i="23" s="1"/>
  <c r="A245" i="23" s="1"/>
  <c r="A246" i="23" s="1"/>
  <c r="A247" i="23" s="1"/>
  <c r="A248" i="23" s="1"/>
  <c r="A250" i="23" s="1"/>
  <c r="A251" i="23" s="1"/>
  <c r="A252" i="23" s="1"/>
  <c r="A254" i="23" s="1"/>
  <c r="A256" i="23" s="1"/>
  <c r="A257" i="23" s="1"/>
  <c r="A258" i="23" s="1"/>
  <c r="A261" i="23" s="1"/>
  <c r="A262" i="23" s="1"/>
  <c r="A12" i="23"/>
  <c r="A263" i="23" l="1"/>
  <c r="A265" i="23"/>
  <c r="A266" i="23" s="1"/>
  <c r="A267" i="23" s="1"/>
  <c r="A268" i="23" s="1"/>
  <c r="A269" i="23" s="1"/>
  <c r="A272" i="23" s="1"/>
  <c r="A274" i="23" s="1"/>
  <c r="A275" i="23" s="1"/>
  <c r="A276" i="23" s="1"/>
  <c r="A278" i="23" s="1"/>
  <c r="A281" i="23" s="1"/>
  <c r="A282" i="23" s="1"/>
  <c r="A285" i="23" s="1"/>
  <c r="A292" i="23" s="1"/>
  <c r="A293" i="23" s="1"/>
  <c r="A295" i="23" s="1"/>
  <c r="A296" i="23" s="1"/>
  <c r="A297" i="23" s="1"/>
  <c r="A298" i="23" s="1"/>
  <c r="A299" i="23" s="1"/>
  <c r="A300" i="23" s="1"/>
  <c r="A301" i="23" s="1"/>
  <c r="A302" i="23" s="1"/>
  <c r="A303" i="23" s="1"/>
  <c r="A304" i="23" s="1"/>
  <c r="A306" i="23" s="1"/>
  <c r="A307" i="23" s="1"/>
  <c r="A308" i="23" s="1"/>
  <c r="A309" i="23" s="1"/>
  <c r="A310" i="23" s="1"/>
  <c r="A311" i="23" s="1"/>
  <c r="A312" i="23" s="1"/>
  <c r="A313" i="23" s="1"/>
  <c r="A314" i="23" s="1"/>
  <c r="A316" i="23" s="1"/>
  <c r="A317" i="23" s="1"/>
  <c r="A320" i="23" s="1"/>
  <c r="A321" i="23" s="1"/>
  <c r="A323" i="23" s="1"/>
  <c r="A325" i="23" s="1"/>
  <c r="A328" i="23" s="1"/>
  <c r="A330" i="23" s="1"/>
  <c r="A332" i="23" s="1"/>
  <c r="A334" i="23" s="1"/>
  <c r="A337" i="23" s="1"/>
  <c r="A339" i="23" s="1"/>
  <c r="A342" i="23" s="1"/>
  <c r="A344" i="23" s="1"/>
  <c r="A345" i="23" s="1"/>
  <c r="A347" i="23" s="1"/>
  <c r="A349" i="23" s="1"/>
  <c r="A352" i="23" s="1"/>
  <c r="A353" i="23" s="1"/>
  <c r="A354" i="23" s="1"/>
  <c r="A355" i="23" s="1"/>
  <c r="A356" i="23" s="1"/>
  <c r="A357" i="23" s="1"/>
  <c r="A358" i="23" s="1"/>
  <c r="A359" i="23" s="1"/>
  <c r="A360" i="23" s="1"/>
  <c r="A361" i="23" s="1"/>
  <c r="A364" i="23" s="1"/>
  <c r="A365" i="23" s="1"/>
  <c r="A366" i="23" s="1"/>
  <c r="A367" i="23" s="1"/>
  <c r="A368" i="23" s="1"/>
  <c r="A370" i="23" s="1"/>
  <c r="A372" i="23" s="1"/>
  <c r="A374" i="23" s="1"/>
  <c r="A376" i="23" s="1"/>
  <c r="A378" i="23" s="1"/>
  <c r="A379" i="23" s="1"/>
  <c r="A381" i="23" s="1"/>
  <c r="A382" i="23" s="1"/>
  <c r="A384" i="23" s="1"/>
  <c r="A385" i="23" s="1"/>
  <c r="A387" i="23" s="1"/>
  <c r="A390" i="23" s="1"/>
  <c r="A391" i="23" s="1"/>
  <c r="A394" i="23" l="1"/>
  <c r="A396" i="23" l="1"/>
  <c r="A397" i="23" s="1"/>
  <c r="A399" i="23" s="1"/>
  <c r="A401" i="23" s="1"/>
  <c r="A404" i="23" s="1"/>
  <c r="A405" i="23" s="1"/>
  <c r="A406" i="23" s="1"/>
  <c r="A409" i="23" s="1"/>
  <c r="A410" i="23" s="1"/>
  <c r="A411" i="23" s="1"/>
  <c r="A414" i="23" s="1"/>
  <c r="A416" i="23" l="1"/>
  <c r="A417" i="23" l="1"/>
  <c r="A420" i="23" l="1"/>
  <c r="A422" i="23" l="1"/>
  <c r="A424" i="23" l="1"/>
  <c r="A426" i="23" l="1"/>
  <c r="A428" i="23" l="1"/>
  <c r="A429" i="23" s="1"/>
  <c r="A430" i="23" s="1"/>
  <c r="A431" i="23" s="1"/>
  <c r="A433" i="23" s="1"/>
  <c r="A434" i="23" s="1"/>
  <c r="A435" i="23" s="1"/>
  <c r="A436" i="23" s="1"/>
  <c r="A438" i="23" s="1"/>
  <c r="A439" i="23" s="1"/>
  <c r="A440" i="23" s="1"/>
  <c r="A442" i="23" s="1"/>
  <c r="A443" i="23" s="1"/>
  <c r="A445" i="23" s="1"/>
  <c r="A451" i="23" s="1"/>
  <c r="A452" i="23" s="1"/>
  <c r="A453" i="23" s="1"/>
  <c r="A454" i="23" s="1"/>
  <c r="A455" i="23" s="1"/>
  <c r="A456" i="23" s="1"/>
  <c r="A457" i="23" s="1"/>
  <c r="A458" i="23" s="1"/>
  <c r="A459" i="23" s="1"/>
  <c r="A460" i="23" s="1"/>
  <c r="A461" i="23" s="1"/>
  <c r="A462" i="23" l="1"/>
  <c r="A463" i="23" s="1"/>
  <c r="A464" i="23" s="1"/>
  <c r="A465" i="23" s="1"/>
  <c r="A466" i="23" s="1"/>
  <c r="A467" i="23" s="1"/>
  <c r="A468" i="23" s="1"/>
  <c r="A469" i="23" s="1"/>
  <c r="A470" i="23" s="1"/>
  <c r="A471" i="23" s="1"/>
  <c r="A472" i="23" s="1"/>
  <c r="A473" i="23" s="1"/>
  <c r="A474" i="23" s="1"/>
  <c r="A475" i="23" s="1"/>
  <c r="A476" i="23" s="1"/>
  <c r="A477" i="23" s="1"/>
  <c r="A478" i="23" s="1"/>
  <c r="A479" i="23" s="1"/>
  <c r="A480" i="23" s="1"/>
  <c r="A481" i="23" s="1"/>
  <c r="A482" i="23" s="1"/>
  <c r="A483" i="23" l="1"/>
  <c r="A484" i="23" s="1"/>
  <c r="A485" i="23" s="1"/>
  <c r="A486" i="23" s="1"/>
  <c r="A487" i="23" s="1"/>
</calcChain>
</file>

<file path=xl/sharedStrings.xml><?xml version="1.0" encoding="utf-8"?>
<sst xmlns="http://schemas.openxmlformats.org/spreadsheetml/2006/main" count="1232" uniqueCount="453">
  <si>
    <t>Wyszczególnienie elementów rozliczeniowych</t>
  </si>
  <si>
    <t>Ilość</t>
  </si>
  <si>
    <t>ROBOTY PRZYGOTOWAWCZE</t>
  </si>
  <si>
    <t>km</t>
  </si>
  <si>
    <t>D-01.00.00</t>
  </si>
  <si>
    <t>D-01.01.01a</t>
  </si>
  <si>
    <t>Odtworzenie trasy i punktów wysokościowych oraz sporządzenie inwentaryzacji powykonwawczej drogi</t>
  </si>
  <si>
    <t>PODBUDOWY</t>
  </si>
  <si>
    <t>NAWIERZCHNIE</t>
  </si>
  <si>
    <t>URZĄDZENIA BEZPIECZEŃSTWA RUCHU</t>
  </si>
  <si>
    <t>ZIELEŃ DROGOWA</t>
  </si>
  <si>
    <t>Odtworzenie trasy i punktów wysokościowych</t>
  </si>
  <si>
    <t>ROBOTY ZIEMNE</t>
  </si>
  <si>
    <t>Wykonanie nasypów</t>
  </si>
  <si>
    <t>ODWODNIENIE</t>
  </si>
  <si>
    <t>ROBOTY WYKOŃCZENIOWE</t>
  </si>
  <si>
    <t>ELEMENTY ULIC</t>
  </si>
  <si>
    <t>Rozbiórka istniejących schodów</t>
  </si>
  <si>
    <t>D-01.02.01</t>
  </si>
  <si>
    <t>Usunięcie drzew i krzaków</t>
  </si>
  <si>
    <t>szt.</t>
  </si>
  <si>
    <t/>
  </si>
  <si>
    <t>Wycinanie drzew o obwodzie pnia do 30cm  wraz z karczowaniem, wywóz materiałów na zaplecze wykonawcy</t>
  </si>
  <si>
    <t>Wycinanie drzew o obwodzie pnia 31-60cm  wraz z karczowaniem, wywóz materiałów na zaplecze wykonawcy</t>
  </si>
  <si>
    <t>Wycinanie drzew o obwodzie pnia 61-90cm  wraz z karczowaniem, wywóz materiałów na zaplecze wykonawcy</t>
  </si>
  <si>
    <t>Wycinanie drzew o obwodzie pnia 91-120cm  wraz z karczowaniem, wywóz materiałów na zaplecze wykonawcy</t>
  </si>
  <si>
    <t>Wycinanie drzew o obwodzie pnia 121-150cm  wraz z karczowaniem, wywóz materiałów na zaplecze wykonawcy</t>
  </si>
  <si>
    <t>Wycinanie drzew o obwodzie pnia 151-180cm  wraz z karczowaniem, wywóz materiałów na zaplecze wykonawcy</t>
  </si>
  <si>
    <t>D-01.02.02a</t>
  </si>
  <si>
    <t>Zdjęcie warstwy ziemi urodzajnej</t>
  </si>
  <si>
    <t>Zdjęcie warstwy humusu - grubość 20cm, składowanie humusu z przeznaczeniem do ponownego humusowania</t>
  </si>
  <si>
    <t>D-01.03.02</t>
  </si>
  <si>
    <t>Zbezpieczenie kabli elektrycznych i ułożenie rur osłonowych</t>
  </si>
  <si>
    <t>m</t>
  </si>
  <si>
    <t>D-01.03.04</t>
  </si>
  <si>
    <t>D-02.00.00</t>
  </si>
  <si>
    <t>D-02.01.01</t>
  </si>
  <si>
    <t>Wykonanie wykopów w gruntach nieskalistych</t>
  </si>
  <si>
    <t>D-02.03.01</t>
  </si>
  <si>
    <t>Wykonanie nasypów w gruncie kat. I-III, pozyskanie gruntu z dokopu, transport urobku, wbudowanie w nasyp</t>
  </si>
  <si>
    <t>D-04.00.00</t>
  </si>
  <si>
    <t>D-04.01.01</t>
  </si>
  <si>
    <t>Koryto wraz z profilowaniem i zagęszczaniem podłoża</t>
  </si>
  <si>
    <t>Profilowanie koryta pod konstrukcję jezdni</t>
  </si>
  <si>
    <t>Profilowanie koryta pod konstrukcję zjazdów publicznych</t>
  </si>
  <si>
    <t>Profilowanie koryta pod konstrukcję zjazdów indywidualnych</t>
  </si>
  <si>
    <t>Profilowanie koryta pod konstrukcję chodnika</t>
  </si>
  <si>
    <t>D-01.02.04</t>
  </si>
  <si>
    <t>Rozbiórka elementów dróg</t>
  </si>
  <si>
    <t>Rozbiórka powierzchni betonowych</t>
  </si>
  <si>
    <t>Rozbiórka powierzchni bitumicznych wraz z istniejącą konstrukcją jezdni</t>
  </si>
  <si>
    <t>Rozbiórka liniowych elementów betonowych(obrzeża, oporniki, krawężniki itp.)</t>
  </si>
  <si>
    <t>Demontaż barier stalowych</t>
  </si>
  <si>
    <t>Rozbiórka i przestawieniem ogrodzeń</t>
  </si>
  <si>
    <t>Likwidacja urządzeń bezpieczeństwa ruchu drogowego</t>
  </si>
  <si>
    <t>Profilowanie koryta pod konstrukcję zatoki postojowej</t>
  </si>
  <si>
    <t>D-04.04.02</t>
  </si>
  <si>
    <t>Podbudowa z kruszywa łamanego stabilizowanego mechnaicznie</t>
  </si>
  <si>
    <t>Wykonanie podbudowy z kruszywa łamanego 0/31,5mm stabilizowanego mechanicznie w konstrukcji zjazdów publicznych - grubość 20cm</t>
  </si>
  <si>
    <t>Wykonanie podbudowy z kruszywa łamanego 0/31,5mm stabilizowanego mechanicznie w konstrukcji zjazdów indywidualnych - grubość 20cm</t>
  </si>
  <si>
    <t>Wykonanie podbudowy z kruszywa łamanego 0/31,5mm stabilizowanego mechanicznie w konstrukcji jezdni - grubość 20cm</t>
  </si>
  <si>
    <t>Wykonanie podbudowy z kruszywa łamanego 0/31,5mm stabilizowanego mechanicznie w konstrukcji chodnika - grubość 15cm</t>
  </si>
  <si>
    <t>Wykonanie podbudowy z kruszywa łamanego 0/31,5mm stabilizowanego mechanicznie w konstrukcji zatok postojowych - grubość 20cm</t>
  </si>
  <si>
    <t>D-04.05.01a</t>
  </si>
  <si>
    <t>Podbudowa i podłoże ulepszone z mieszanki kruszywa związanego hydraulicznie cementem</t>
  </si>
  <si>
    <t>Wzmocnienie podłoża kruszywem stabilizowanym cementem o Rm=5,00 MPa pod konstrukcję jezdni - grubość 15cm</t>
  </si>
  <si>
    <t>D-04.06.01b</t>
  </si>
  <si>
    <t>Podbudowa z betonu cementowego</t>
  </si>
  <si>
    <t>D-05.03.05a</t>
  </si>
  <si>
    <t xml:space="preserve"> Nawierzchnia z betonu asfaltowego. Warstwa ścieralna wg WT-1 i WT-2</t>
  </si>
  <si>
    <t>D-05.03.01</t>
  </si>
  <si>
    <t xml:space="preserve"> Nawierzchnia z kostki kamiennej</t>
  </si>
  <si>
    <t>Profilowanie koryta pod konstrukcję jezdni z kostki kamiennej</t>
  </si>
  <si>
    <t>Wzmocnienie podłoża kruszywem stabilizowanym cementem o Rm=5,00 MPa pod konstrukcję jezdni z kostki kamiennej - grubość 10cm</t>
  </si>
  <si>
    <t>Wykonanie podbudowy z betonu klasy C12/15 w konstrukcji jezdni z kostki kamiennej - grubość 15cm</t>
  </si>
  <si>
    <t>Wykonanie nawierzchni jezdni z kostki granitowej 15/17cm na 8cm podsypce cementowo - piaskowej (1:4) - grubość 17cm</t>
  </si>
  <si>
    <t>D-05.03.05b</t>
  </si>
  <si>
    <t>Nawierzchnia z betonu asfaltowego. Warstwa wiążąca i wyrównawcza wg   WT-1 i WT-2</t>
  </si>
  <si>
    <t>Wykonanie warstwy ścieralnej z betonu asfaltowego AC8S 50/70 w konstrukcji jezdni - grubość 4cm</t>
  </si>
  <si>
    <t>Wykonanie warstwy ścieralnej z betonu asfaltowego AC8S 50/70 w konstrukcji zjazdów publicznych - grubość 4cm</t>
  </si>
  <si>
    <t xml:space="preserve">Wykonanie warstwy wiążącej z betonu asfaltowego AC11W 50/70 w konstrukcji jezdni - grubość 8cm </t>
  </si>
  <si>
    <t xml:space="preserve">Wykonanie warstwy wiążącej z betonu asfaltowego AC11W 50/70 w konstrukcji zjazdów publicznych - grubość 5cm </t>
  </si>
  <si>
    <t>D-05.03.11</t>
  </si>
  <si>
    <t>Frezowanie nawierzchni asfaltowych na zimno</t>
  </si>
  <si>
    <t xml:space="preserve">Frezowanie nawierzchni istniejącej na połączeniu z projektowanym odcinkiem </t>
  </si>
  <si>
    <t>D-05.03.23a</t>
  </si>
  <si>
    <t>Nawierzchnia z betonowej kostki brukowej dla dróg i ulic oraz placów i chodników</t>
  </si>
  <si>
    <t>Wykonanie warstwy ścieralnej z betonowej kostki brukowej bezfazowej 8x10x20cm na podsypce cementowo-piaskowej (1:4) - grubość 3cm w konstrukcji zjazdów indywidualnych</t>
  </si>
  <si>
    <t>Wykonanie warstwy ścieralnej z betonowej kostki brukowej bezfazowej 6x10x20cm na podsypce cementowo-piaskowej (1:4) - grubość 3cm w konstrukcji chodnika</t>
  </si>
  <si>
    <t>Wykonanie warstwy ścieralnej z betonowej kostki brukowej bezfazowej 8x10x20cm na podsypce cementowo-piaskowej (1:4) - grubość 3cm w konstrukcji zatok postojowych</t>
  </si>
  <si>
    <t>D-06.00.00</t>
  </si>
  <si>
    <t>D-06.01.01</t>
  </si>
  <si>
    <t>Umocnienie powierzchniowe skarp rowów i ścieków</t>
  </si>
  <si>
    <t>D-05.00.00</t>
  </si>
  <si>
    <t xml:space="preserve">Umocnienie skarp i dna rowu kamieniem polnym 30cm na warstwie betonu klasy C8/10 gr. 10cm </t>
  </si>
  <si>
    <t>D-07.00.00</t>
  </si>
  <si>
    <t>D-07.01.01</t>
  </si>
  <si>
    <t>Oznakowanie poziome</t>
  </si>
  <si>
    <t>Wykonanie oznakowania poziomego cienkowarstwowego</t>
  </si>
  <si>
    <t>Wykonanie oznakowania miejsc postojowych przeznaczonych dla osób niepełnosprawnych farbą koloru niebieskiego</t>
  </si>
  <si>
    <t>D-07.02.01</t>
  </si>
  <si>
    <t>Oznakowanie pionowe</t>
  </si>
  <si>
    <t>Wykonanie i przymocowanie tarczy znaków drogowych z grupy wielkości "średnie"</t>
  </si>
  <si>
    <t>D-07.02.03</t>
  </si>
  <si>
    <t>Remont oznakowania pionowego</t>
  </si>
  <si>
    <t>Wymiana istniejącego oznakowania pionowego na nowe</t>
  </si>
  <si>
    <t>Likwidacja istniejącego oznakowania pionowego wraz z konstrukcjami wsporczymi</t>
  </si>
  <si>
    <t>Wykonanie konstrukcji wsporczych wraz z wykonaniem i przymocowaniem tablic prowadzących</t>
  </si>
  <si>
    <t>D-07.05.01</t>
  </si>
  <si>
    <t>Bariery ochronne stalowe</t>
  </si>
  <si>
    <t>Wykonanie i montaż barier ochronnych stalowych U-14a</t>
  </si>
  <si>
    <t>D-07.06.02</t>
  </si>
  <si>
    <t>Urządzenia zabezpieczające ruch pieszych</t>
  </si>
  <si>
    <t>Wykonanie i montaż barier ochronnych stalowych ocynkowanych U-12a</t>
  </si>
  <si>
    <t>D-08.00.00</t>
  </si>
  <si>
    <t>D-08.01.01b</t>
  </si>
  <si>
    <t>Ustawienie krawężników betonowych (wg PN-EN 1340)</t>
  </si>
  <si>
    <t>D-08.03.01</t>
  </si>
  <si>
    <t>Betonowe obrzeża chodnikowe</t>
  </si>
  <si>
    <t>Ustawienie obrzeży betonowych 8x30x100cm na podsypce cementowo-piaskowej (1:4) - grubość 3cm i ławie betonowej z oporem z betonu klasy C8/10</t>
  </si>
  <si>
    <t>D-09.00.00</t>
  </si>
  <si>
    <t>Ustawienie krawężników betonowych szarych 15x30x100cm na podsypce cementowo-piaskowej (1:4) - grubość 3cm i ławie betonowej z oporem z betonu klasy C12/15</t>
  </si>
  <si>
    <t>Ustawienie oporników betonowych 12x25x100cm szarych na podsypce cementowo-piaskowej (1:4) - grubość 3cm i ławie betonowej z oporem z betonu klasy C12/15</t>
  </si>
  <si>
    <t>D-09.01.01</t>
  </si>
  <si>
    <t>Zieleń drogowa</t>
  </si>
  <si>
    <t>Plantowanie powierzchni gruntu</t>
  </si>
  <si>
    <t>Humusowanie gr. 15cm, obsianie trawą wraz z pielęgnacją powierzchni pasów zieleni, skarp oraz den rowów</t>
  </si>
  <si>
    <t>Przebudowa, zabezpieczenie kabli telekomunikacyjnych i ułożenie rur osłonowych</t>
  </si>
  <si>
    <t>Poziomowanie wysokościowe studni teletechnicznych oraz słupków kablowych</t>
  </si>
  <si>
    <t>Układanie rur osłonowych dwudzielnych HDPE Ø110 do kabla telekomunikacyjnego</t>
  </si>
  <si>
    <t>Układanie rur osłonowych dwudzielnych HDPE Ø160  do kabla elektrycznego</t>
  </si>
  <si>
    <t>Przestawienie istniejącej latarni drogowej wraz z uzupełnieniem przewodów</t>
  </si>
  <si>
    <t>kpl.</t>
  </si>
  <si>
    <t>Rozbiórka i odtworzenie konstrukcji jezdni  miejscu połączenia przykanalikiem projektowanej studni wodościekowej z istniejącą</t>
  </si>
  <si>
    <t>Wycinanie drzew o obwodzie pnia 181-210cm  wraz z karczowaniem, wywóz materiałów na zaplecze wykonawcy</t>
  </si>
  <si>
    <t>D-03.00.00</t>
  </si>
  <si>
    <t>D-03.01.03</t>
  </si>
  <si>
    <t>Czyszczenie urządzeń odwadniających</t>
  </si>
  <si>
    <t>Oczyszczenie istniejącego przepustu betonowego Ø1500 pod jezdnią ulicy Spacerowej</t>
  </si>
  <si>
    <t>Profilowanie koryta pod konstrukcję ścieżki rowerowej</t>
  </si>
  <si>
    <t>Profilowanie koryta pod konstrukcję ciągu pieszo - rowerowego</t>
  </si>
  <si>
    <t>Wykonanie podbudowy z kruszywa łamanego 0/31,5mm stabilizowanego mechanicznie w konstrukcji ścieżki rowerowej - grubość 15cm</t>
  </si>
  <si>
    <t>Wykonanie podbudowy z kruszywa łamanego 0/31,5mm stabilizowanego mechanicznie w konstrukcji ciągu pieszo - rowerowego - grubość 15cm</t>
  </si>
  <si>
    <t>Wykonanie warstwy ścieralnej z betonu asfaltowego AC8S 50/70 w konstrukcji ścieżki rowerowej - grubość 4cm</t>
  </si>
  <si>
    <t>Wykonanie warstwy ścieralnej z betonu asfaltowego AC8S 50/70 w konstrukcji ciągu pieszo - rowerowego - grubość 4cm</t>
  </si>
  <si>
    <t xml:space="preserve">Wykonanie warstwy wyrównawczej z betonu asfaltowego AC11W 50/70 w miejscu połączenia z istniejącą konstrukcją jezdni - grubość 6cm </t>
  </si>
  <si>
    <t>Wykonanie oznakowania przejazdu dla rowerów przez jezdnię farbą koloru czerwonego</t>
  </si>
  <si>
    <t>Wykonanie konstrukcji wsporczych znaków z rur ocynkowanych Ø60mm z fundamentem z betonu C12/15 o wymiarach 30x30x70cm: słupek</t>
  </si>
  <si>
    <t>Wykonanie konstrukcji wsporczych znaków z rur ocynkowanych Ø60mm z fundamentem z betonu C12/15 o wymiarach 30x30x70cm: słupek + wspornik lewy</t>
  </si>
  <si>
    <t>Wykonanie konstrukcji wsporczych znaków z rur ocynkowanych Ø60mm z fundamentem z betonu C12/15 o wymiarach 30x30x70cm: słupek + wspornik prawy</t>
  </si>
  <si>
    <t>Wykonanie i przymocowanie tarczy znaków drogowych z grupy wielkości "mini"</t>
  </si>
  <si>
    <t>D-10.00.00</t>
  </si>
  <si>
    <t>INNE ROBOTY</t>
  </si>
  <si>
    <t>D-10.01.01</t>
  </si>
  <si>
    <t>Mury oporowe</t>
  </si>
  <si>
    <t>Ustawienie ścianki oporowej o wymiarach 120x65x100cm, typu "L", na podsypce cementowo-piaskowej (1:4) - grubość 5cm oraz 15cm ławie betonowej z betonu klasy C12/15, ułożenie geotkaniny o wytrzymałości na rozciąganie &lt;3% w kierunku podłużnym i poprzecznym 100kN/m na podsypce cementowo-piaskowej (1:4) - gr.10cm</t>
  </si>
  <si>
    <t>Karczowanie ściętych wcześniej pni drzew, wywóz materiałów na zaplecze wykonawcy</t>
  </si>
  <si>
    <t>Przełożenie istniejącej konstrukcji zjazdu w km 1+305</t>
  </si>
  <si>
    <t>Przełożenie liniowych elementów betonowych(obrzeża, oporniki, krawężniki itp.) zjazdu w km 1+305</t>
  </si>
  <si>
    <t>Układanie rur osłonowych dwudzielnych HDPE Ø160 do kabla elektrycznego</t>
  </si>
  <si>
    <t>Profilowanie koryta pod konstrukcję wyspy dzielącej</t>
  </si>
  <si>
    <t>Wykonanie podbudowy z kruszywa łamanego 0/31,5mm stabilizowanego mechanicznie w konstrukcji zatoki postojowej - grubość 20cm</t>
  </si>
  <si>
    <t>Wykonanie podbudowy z kruszywa łamanego 0/31,5mm stabilizowanego mechanicznie w konstrukcji wyspy dzielącej - grubość 20cm</t>
  </si>
  <si>
    <t>Wykonanie warstwy ścieralnej z betonowej kostki brukowej bezfazowej 8x10x20cm na podsypce cementowo-piaskowej (1:4) - grubość 3cm w konstrukcji wyspy dzielącej</t>
  </si>
  <si>
    <t>Wykonanie konstrukcji wsporczych znaków z rur ocynkowanych Ø60mm z fundamentem z betonu C12/15 o wymiarach 30x30x70cm: słupek podwójny</t>
  </si>
  <si>
    <t>D-08.01.01a</t>
  </si>
  <si>
    <t>Wymiana krawężników</t>
  </si>
  <si>
    <t>Wymiana istniejących uszkodzonych krawężników betonowych na nowe</t>
  </si>
  <si>
    <t>Ustawienie krawężników betonowych trapezowych szarych 15/21x30x100cm na podsypce cementowo-piaskowej (1:4) - grubość 3cm i ławie betonowej z betonu klasy C12/16</t>
  </si>
  <si>
    <t>D-10.11.01</t>
  </si>
  <si>
    <t>Mała architektura</t>
  </si>
  <si>
    <t>Ustawienie i montaż stojaków rowerowych  dwustanowiskowych, wykonanych ze stali nierdzewnej</t>
  </si>
  <si>
    <t>x</t>
  </si>
  <si>
    <t>ryczałt</t>
  </si>
  <si>
    <t>D.01.00.00.</t>
  </si>
  <si>
    <t>D.01.01.01.</t>
  </si>
  <si>
    <t>- wykonanie geodezyjnej dokumentacji powykonawczej obiektu</t>
  </si>
  <si>
    <t>D.01.02.03.</t>
  </si>
  <si>
    <t>Wyburzenie obiektów budowlanych i inżynierskich</t>
  </si>
  <si>
    <t>- demontaż balustrad - cięcie palnikiem</t>
  </si>
  <si>
    <t>Mg</t>
  </si>
  <si>
    <t>- demontaż rury osłonowej wraz z elementami wsporczymi dla sieci telekomunikacyjnej</t>
  </si>
  <si>
    <t>- demontaż rury osłonowej dla sieci elektroenergetycznej</t>
  </si>
  <si>
    <t>- burzenie (przecięcie) przy pomocy młotów pneumatycznych żelbetowej płyty zespalającej ustroju nośnego</t>
  </si>
  <si>
    <t>- demontaż prefabrykowanych belek strunobetonowych T32/900 L=9,00 m (22 szt.)</t>
  </si>
  <si>
    <t>- burzenie przy pomocy młotów pneumatycznych górnej części istniejących przyczółków i skrzydeł</t>
  </si>
  <si>
    <t>- burzenie przy pomocy młotów pneumatycznych żelbetowej nadbudówki na komorze wpadowej</t>
  </si>
  <si>
    <t>- skucie wierzchniej warstwy istniejących podpór i skrzydeł o głębokości 10 cm</t>
  </si>
  <si>
    <t>- wywiezienie elementów stalowych z terenu rozbiórki (transport na składowisko Wykonawcy z mechanicznym załadunkiem i rozładunkiem)</t>
  </si>
  <si>
    <t>- wywiezienie gruzu z terenu rozbiórki (transport na składowisko Wykonawcy z mechanicznym załadunkiem i rozładunkiem)</t>
  </si>
  <si>
    <t>D.01.02.04.</t>
  </si>
  <si>
    <t>Rozbiórka elementów dróg i ulic</t>
  </si>
  <si>
    <t>- rozebranie mechaniczne nawierzchni z mas mineralno-bitumicznych grubości od 5 do 10 cm - na jezdni obiektu</t>
  </si>
  <si>
    <t>- rozebranie mechaniczne nawierzchni z mas mineralno-bitumicznych grubości 12 cm - na dojazdach do obiektu</t>
  </si>
  <si>
    <t>- rozbiórka istniejącej podbudowy z kruszywa łamanego grubości 20 cm</t>
  </si>
  <si>
    <t>- demontaż krawężników betonowych 15x30 cm na ławie z betonu B15</t>
  </si>
  <si>
    <t>- rozbiórka nawierzchni betonowej chodnika o gr. 10 cm</t>
  </si>
  <si>
    <t>- demontaż betonowych barier drogowych na dojazdach</t>
  </si>
  <si>
    <t>- demontaż stalowych barier drogowych na dojazdach</t>
  </si>
  <si>
    <t>- wywiezienie gruzu (w tym destruktu - nawierzchni bitumicznej) z terenu rozbiórki (transport na składowisko Wykonawcy z mechanicznym załadunkiem i rozładunkiem)</t>
  </si>
  <si>
    <t>D.01.03.08</t>
  </si>
  <si>
    <t>Przebudowa urządzeń podziemnych</t>
  </si>
  <si>
    <t>- usunięcie kolizji elektroenergetycznej wraz z umieszczeniem sieci w stalowych rurach osłonowych podwieszonych do ustroju nośnego</t>
  </si>
  <si>
    <t>- usunięcie kolizji telekomunikacyjnej wraz z umieszczeniem sieci w stalowych rurach osłonowych podwieszonych do ustroju nośnego</t>
  </si>
  <si>
    <t>D.04.00.00</t>
  </si>
  <si>
    <t>D.04.03.01</t>
  </si>
  <si>
    <t>Oczyszczenie i skropienie warstw konstrukcyjnych</t>
  </si>
  <si>
    <t>- mechaniczne oczyszczenie i skropienie emulsją asfaltową na zimno podbudowy tłuczniowej (zużycie emulsji 0,8 kg/m2),</t>
  </si>
  <si>
    <t>- mechaniczne oczyszczenie i skropienie emulsją asfaltową na zimno podbudowy lub nawierzchni bitumicznej (zużycie emulsji 0,5 kg/m2)</t>
  </si>
  <si>
    <t>D.04.04.01</t>
  </si>
  <si>
    <t>Podbudowa z kruszywa łamanego stabilizowanego mech.</t>
  </si>
  <si>
    <t>- wykonanie podbudowy  zasadniczej z kruszywa łamanego stabilizowanego mechanicznie 0/31,5  gr. 20 cm</t>
  </si>
  <si>
    <t>D.04.05.01</t>
  </si>
  <si>
    <t>Podbudowa i ulepszone podłoże z mieszanki związanej cementem</t>
  </si>
  <si>
    <t>- wykonanie warstwy ulepszonego podłoża z mieszanki związanej cementem klasy C3/4 grubości 15 cm pod jezdnię</t>
  </si>
  <si>
    <t>D.05.00.00</t>
  </si>
  <si>
    <t>D.05.03.05a</t>
  </si>
  <si>
    <t>Nawierzchnia z betonu asfaltowego warstwa wiążąca</t>
  </si>
  <si>
    <t>- wykonanie nawierzchni z betonu asfaltowego AC 0/16  - warstwa wiążąca, gr. 8 cm</t>
  </si>
  <si>
    <t>D.05.03.05b</t>
  </si>
  <si>
    <t>- wykonanie nawierzchni z betonu asfaltowego AC 0/11  - warstwa ścieralna, gr. 4 cm</t>
  </si>
  <si>
    <t>D.05.03.13</t>
  </si>
  <si>
    <t>Nawierzchnia z mieszanki grysowo-mastyksowej (SMA) - warstwa ścieralana</t>
  </si>
  <si>
    <t>- wykonanie w-wy ścieralnej z mieszanki mineralno-asfaltowej SMA (SMA 8S PMB 45/80-55), gr. 4 cm</t>
  </si>
  <si>
    <t>D.05.03.23</t>
  </si>
  <si>
    <t>Nawierzchnia z kostki brukowej betonowej</t>
  </si>
  <si>
    <t xml:space="preserve">- wykonanie nawierzchni chodników z kostki brukowej betonowej, gr. 8 cm w kolorze szarym na podsypce z kruszywa naturalnego 0/20 gr. 5 cm z wypełnieniem spoin piaskiem </t>
  </si>
  <si>
    <t>D.08.00.00</t>
  </si>
  <si>
    <t>D.08.01.02</t>
  </si>
  <si>
    <t>Krawężniki betonowe</t>
  </si>
  <si>
    <t>- ustawienie krawężników betonowych o wymiarach 15x30cm z wykonaniem ław betonowych z oporem z betonu C12/15 na podsypce cementowo-piaskowej 1:4 gr. 5 cm</t>
  </si>
  <si>
    <t>D.08.03.01</t>
  </si>
  <si>
    <t>Obrzeża betonowe</t>
  </si>
  <si>
    <t>- ustawienie obrzeży betonowych o wymiarach 8x30cm z wykonaniem ław betonowych z betonu C12/15 na podsypce cementowo-piaskowej 1:4 gr. 5 cm</t>
  </si>
  <si>
    <t>M.11.00.00.</t>
  </si>
  <si>
    <t>M. 11.01.01.</t>
  </si>
  <si>
    <t>Wykopy pod ławy w gruncie niespoistym wraz z rozparciem</t>
  </si>
  <si>
    <t>- wykonanie wykopów w gruncie kat. I-IV  wraz z transportem gruntu na składowisko Wykonawcy</t>
  </si>
  <si>
    <t>M.11.01.04</t>
  </si>
  <si>
    <t>Zasypanie wykopów wraz z zagęszczeniem</t>
  </si>
  <si>
    <t>- wykonanie zasypki konstrukcji - zasypanie przestrzeni za przyczółkami i w obrębie jezdni</t>
  </si>
  <si>
    <t>-  wykonanie nasypów przy obiekcie wraz z formowaniem stożków</t>
  </si>
  <si>
    <t>M.11.03.02a.</t>
  </si>
  <si>
    <t>Wykonanie pali wierconych CFA, formowanych świdrem ciągłym</t>
  </si>
  <si>
    <t>M.11.03.06</t>
  </si>
  <si>
    <t>Próbne obciążenie pali</t>
  </si>
  <si>
    <t xml:space="preserve"> - wykonanie próbnego obciążenia pala</t>
  </si>
  <si>
    <t>M.12.00.00.</t>
  </si>
  <si>
    <t>ZBROJENIE</t>
  </si>
  <si>
    <t>M.12.01.02</t>
  </si>
  <si>
    <t>Zbrojenie betonu stalą klasy AIIIN</t>
  </si>
  <si>
    <t>- korpusy podpór (Ø12-Ø20)</t>
  </si>
  <si>
    <t>- ściany boczne (Ø12-Ø20)</t>
  </si>
  <si>
    <t>- płyta pomostu wraz z poprzecznicami (Ø10-Ø25)</t>
  </si>
  <si>
    <t>- kapy chodnikowe (Ø10)</t>
  </si>
  <si>
    <t>- płyty przejściowe (Ø12-Ø20)</t>
  </si>
  <si>
    <t>- murki betonowe (stabilizacji podnóża skarpy) (Ø10)</t>
  </si>
  <si>
    <t>- osadzenie rur stalowych 42,4x2,6 L=300 mm</t>
  </si>
  <si>
    <t>- zbrojenie oczepów ścianek szczelnych (Ø10-Ø12)</t>
  </si>
  <si>
    <t>- zbrojenie zwieńczenia istniejących podpór wraz z warstwą betonu natryskowego</t>
  </si>
  <si>
    <t>- montaż kotew kap chodnikowych</t>
  </si>
  <si>
    <t>M.13.00.00.</t>
  </si>
  <si>
    <t>BETON</t>
  </si>
  <si>
    <t>M.13.01.03.</t>
  </si>
  <si>
    <t>Beton podpór w elementach grubości &lt; 60 cm</t>
  </si>
  <si>
    <t>- stabilizacja podnóża stożków murkiem betonowym C30/37 o wym. 30x80 cm</t>
  </si>
  <si>
    <t>M.13.01.04.</t>
  </si>
  <si>
    <t>Beton podpór w elementach grubości &gt; 60 cm</t>
  </si>
  <si>
    <t>M.13.01.05.</t>
  </si>
  <si>
    <t>Betonustroju nośnego w elementach grubości &lt; 60 cm</t>
  </si>
  <si>
    <t>M.13.01.07.</t>
  </si>
  <si>
    <t>Beton zabudów chodników</t>
  </si>
  <si>
    <t>M.13.01.08.</t>
  </si>
  <si>
    <t>Beton płyt przejściowych</t>
  </si>
  <si>
    <t>M.13.01.11.</t>
  </si>
  <si>
    <t>Beton natryskowy - torkret</t>
  </si>
  <si>
    <t>- oczyszczenie powierzchni licowych istniejących podpór metodami strumieniowo - ciernymi</t>
  </si>
  <si>
    <t>- ułożenie warstwy betonu natryskowego C30/37 o grubości 10 cm</t>
  </si>
  <si>
    <t>M.13.02.02</t>
  </si>
  <si>
    <t>Beton klasy C20/25 lub niższej bez deskowania</t>
  </si>
  <si>
    <t>- wykonanie warstw podbetonu pod podporami z betonu C12/15 gr. 60 cm</t>
  </si>
  <si>
    <t>- wykonanie warstw podbetonu pod płytami przejściowymi oraz nadbetonu na płytach przejściowych z betonu C12/15</t>
  </si>
  <si>
    <t>M.13.03.02.</t>
  </si>
  <si>
    <t>Montaż prefabrykatów betonowych sprężonych</t>
  </si>
  <si>
    <t xml:space="preserve"> - wytworzenie, transport i montaż prefabrykatów strunobetono-wych typu Kujan NG o długości 15 m i szerokości 89 cm</t>
  </si>
  <si>
    <t xml:space="preserve"> - wytworzenie, transport i montaż prefabrykatów strunobetono-wych typu Kujan NG o długości 15 m i szerokości 59 cm</t>
  </si>
  <si>
    <t>M.13.03.04.</t>
  </si>
  <si>
    <t>Montaż prefabrykatów gzymsowych - polimerobetonowych</t>
  </si>
  <si>
    <t>- zakup i montaż gzymsów z prefabrkowanych  "desek" polimerobetonowych</t>
  </si>
  <si>
    <t>M.14.00.00</t>
  </si>
  <si>
    <t>KONSTRUKCJE STALOWE</t>
  </si>
  <si>
    <t>M.14.02.01.</t>
  </si>
  <si>
    <t>Pokrywanie powłokami malarskimi konstrukcji stalowej</t>
  </si>
  <si>
    <t>- oczyszczenie strumieniowo-ścierne oraz odtłuszczenie elementów konstrukcji stalowej – grodzic ścianki szczelnej</t>
  </si>
  <si>
    <t>M.15.00.00</t>
  </si>
  <si>
    <t>IZOLACJE</t>
  </si>
  <si>
    <t>M.15.01.03.</t>
  </si>
  <si>
    <t>Izolacja bitumiczna wykonana na zimno</t>
  </si>
  <si>
    <t xml:space="preserve"> - wykonanie izolacji powierzchni odziemnych elementów betonowych obiektu mostowego poprzez trzykrotne posmarowanie materiałem powłokowym do izolacji na zimno (epoksydowo - bitumicznym) wraz z zagruntowaniem</t>
  </si>
  <si>
    <t>M.15.02.03.</t>
  </si>
  <si>
    <t>Izolacja termozgrzewalna</t>
  </si>
  <si>
    <t>- wykonanie izolacji poziomych pomostu i płyt przejściowych z papy termozgrzewalnej</t>
  </si>
  <si>
    <t>- wykonanie warstwy ochronnej izolacji pod kapami chodnikowymi i krawężnikami</t>
  </si>
  <si>
    <t>M.15.01.09.</t>
  </si>
  <si>
    <t>Nawierzchnie syntetyczne</t>
  </si>
  <si>
    <t>- wykonanie nawierzchni na powierzchniach poziomych chodników z żywic epoksydowo-poliuretanowych wraz z zagruntowaniem podłoża (grubość 5 mm)</t>
  </si>
  <si>
    <t>M.20.01.09a</t>
  </si>
  <si>
    <t>Nawierzchnia z asfaltu lanego [twardolanego]</t>
  </si>
  <si>
    <t>- ułożenie warstwy ochronno-wiążącej grubości 4 cm z asfaltu twardolanego</t>
  </si>
  <si>
    <t>M.16.00.00</t>
  </si>
  <si>
    <t>M.16.01.03.</t>
  </si>
  <si>
    <t>Sączki odwodnienia izolacji</t>
  </si>
  <si>
    <t xml:space="preserve">  - montaż sączków odwodnienia izolacji</t>
  </si>
  <si>
    <t>szt</t>
  </si>
  <si>
    <t>- wykonanie drenażu poprzecznego szer. 0,20 m odwadniającego izolację</t>
  </si>
  <si>
    <t>- wykonanie drenażu podłużnego szer. 0,55 m odwadniającego izolację</t>
  </si>
  <si>
    <t>M.17.00.00</t>
  </si>
  <si>
    <t>ŁOŻYSKA</t>
  </si>
  <si>
    <t>M.17.01.02.</t>
  </si>
  <si>
    <t>Łożyska elastomerowe</t>
  </si>
  <si>
    <t>- zakup i montaż łożysk elastomerowych na ciosach podłożyskowych o nośności 1700 kN - łożysko stałe</t>
  </si>
  <si>
    <t>- zakup i montaż łożysk elastomerowych na ciosach podłożyskowych o nośności 1700 kN - łożysko jednokierunkowo przesuwne</t>
  </si>
  <si>
    <t>- zakup i montaż łożysk elastomerowych na ciosach podłożyskowych o nośności  1700 kN - łożyska wielokierunkowo przesuwne</t>
  </si>
  <si>
    <t>M.18.00.00</t>
  </si>
  <si>
    <t>URZĄDZENIA DYLATACYJNE</t>
  </si>
  <si>
    <t>M.18.01.02.</t>
  </si>
  <si>
    <t>Urządzenie dylatacyjne szczelne - dylatacja bitumiczna</t>
  </si>
  <si>
    <t>- wykonanie bitumicznej  dylatacji szczelnej jezdni i chodników szerokości 50 cm</t>
  </si>
  <si>
    <t>M.18.02.01.</t>
  </si>
  <si>
    <t>Dylatacja - wypełnienie przerw</t>
  </si>
  <si>
    <t>- nacięcie szczelin w kapach chodnikowych i zalanie szczelin elastyczną żywicą</t>
  </si>
  <si>
    <t>- wykonanie uszczelnienia połączenia korpusów podpór i ścian bicznych - taśmą dylatacyjną PVC</t>
  </si>
  <si>
    <t>M.19.00.00</t>
  </si>
  <si>
    <t>WYPOSAŻENIE</t>
  </si>
  <si>
    <t>M.19.01.01.</t>
  </si>
  <si>
    <t>Krawężnik mostowy kamienny</t>
  </si>
  <si>
    <t>- ustawienie krawężnika kamiennego 20×18 cm na ławie z betonu wodoprzepuszczalnego wraz z uszczelnieniem styku z nawierzchnią taśmą trwale plastyczną i uszczelnieniem styku krawężnika z kapą kitem poliuretanowym</t>
  </si>
  <si>
    <t>M.19.01.03.</t>
  </si>
  <si>
    <t>Barieroporęcze na obiektach mostowych</t>
  </si>
  <si>
    <t>- zakup i montaż barier ochronnych typu H1/W4/B z poręczą wraz z osadzeniem kotew na obiekcie</t>
  </si>
  <si>
    <t>M.19.01.04.</t>
  </si>
  <si>
    <t>Balustardy na obiektach mostowych</t>
  </si>
  <si>
    <t>- zakup i montaż balustrad na oczepach ścianek szczelnych</t>
  </si>
  <si>
    <t>M.20.00.00</t>
  </si>
  <si>
    <t>INNE ROBOTY MOSTOWE</t>
  </si>
  <si>
    <t>- wykonanie warstwy drenującej z geokompozytów i maty filtracyjnej na ścianie przyczółka</t>
  </si>
  <si>
    <t>M.20.01.05.</t>
  </si>
  <si>
    <t>Umocnienie skarp stożków przyczółkowych i skarp nasypów</t>
  </si>
  <si>
    <t>- ręczne plantowanie – obrobienie na czysto powierzchni skarp</t>
  </si>
  <si>
    <t>- umocnienie stożków kostką betonową gr. 8 cm na podbetonie C12/15 gr. 10 cm</t>
  </si>
  <si>
    <t>- odtworzenie umocnienia brzegów zbiornika betonem C12/15 gr. 10 cm</t>
  </si>
  <si>
    <t>M.20.01.08.</t>
  </si>
  <si>
    <t>Powierzchniowe zabepieczenie betonu</t>
  </si>
  <si>
    <t>- oczyszczenie ręczne i przygotowanie (odtłuszczenie) powierzchni betonowych ścian oporowych</t>
  </si>
  <si>
    <t>- powierzchniowe zabezpieczenie antykorozyjne powierzchni ścian oporowych - systemem elastycznym</t>
  </si>
  <si>
    <t>- oczyszczenie ręczne i przygotowanie (odtłuszczenie) powierzchni bocznych i sufitowych ustroju nośnego</t>
  </si>
  <si>
    <t>- powierzchniowe zabezpieczenie antykorozyjne powierzchni bocznych i sufitowych ustroju nośnego - systemem nie przenoszącym zarysowań</t>
  </si>
  <si>
    <t>M.20.01.09</t>
  </si>
  <si>
    <t>Schody skarpowe prefabrykowane</t>
  </si>
  <si>
    <t>- przygotowanie podłoża i wykonanie ławy żwirowej lub cementowo-piaskowej pod stopnie</t>
  </si>
  <si>
    <t>- ułożenie schodów z prefabrykatów</t>
  </si>
  <si>
    <t>- wykonanie drobnych elementów na mokro z betonu C30/37</t>
  </si>
  <si>
    <t>M.20.01.15.</t>
  </si>
  <si>
    <t>Punkty pomiarowe</t>
  </si>
  <si>
    <t>- montaż (założenie) reperów na konstrukcji wraz z niezbędnymi pracami geodezyjnymi</t>
  </si>
  <si>
    <t>- montaż (założenie) reperu stałego na gruncie</t>
  </si>
  <si>
    <t>M.20.02.11.</t>
  </si>
  <si>
    <t>Mury oporowe z gruntu zbrojonego</t>
  </si>
  <si>
    <t>- zabezpieczenie skarp ścianami z gruntu zbrojonego z drobnowymiarowymi elementami elewacyjnymi i gzymsem</t>
  </si>
  <si>
    <t>D-03.02.01</t>
  </si>
  <si>
    <t>Kanalizacja deszczowa</t>
  </si>
  <si>
    <t>Wykopy liniowe o ścianach pionowych pod fundamenty, rurociągi i kolektory w gruntach suchych z wydobyciem urobku łopatą lub wyciągiem ręcznym, głębokość do 3.0·m, kategoria gruntu III-IV, szerokość wykopu 0.8-1.5·m - wykopy kontrolne</t>
  </si>
  <si>
    <t>m3</t>
  </si>
  <si>
    <t>Ręczne zasypywanie wykopów liniowych o ścianach pionowych, głębokość do 3.0·m, kategoria gruntu III-IV, szerokość wykopu 0.8-1.5·m</t>
  </si>
  <si>
    <t>Wykopy z zasypaniem, w gruncie kategorii III, o ścianach zabezpieczonych obudową głębokość do 4,8·m, wykop szerokości 2,0-3,0·m  - wraz z odwozem nadmiaru ziemi na odległość 10 km  i kosztem składowania ziemi na wysypisku</t>
  </si>
  <si>
    <t>Wykopy z zasypaniem, w gruncie kategorii III, o ścianach zabezpieczonych obudową głębokość do 7,2·m, wykop szerokości 2,0-3,0·m - wraz z odwozem nadmiaru ziemi na odległość 10 km i kosztem składowania ziemi na wysypisku</t>
  </si>
  <si>
    <t>Wykopy liniowe o ścianach pionowych pod fundamenty, rurociągi i kolektory w gruntach suchych z wydobyciem urobku łopatą lub wyciągiem ręcznym, głębokość do 6.0·m, kategoria gruntu III-IV, szerokość wykopu 0.8-1.5·m - pogłębienie wykopów pod kaskady i włączenia</t>
  </si>
  <si>
    <t>Ręczne zasypywanie wykopów liniowych o ścianach pionowych, głębokość do 6.0·m, kategoria gruntu III-IV, szerokość wykopu 0.8-1.5·m</t>
  </si>
  <si>
    <t>Montaż konstrukcji podwieszeń kabli energetycznych i telekomunikacyjnych, typ lekki, montaż: rozpiętość 4,0·m</t>
  </si>
  <si>
    <t>kpl</t>
  </si>
  <si>
    <t>Demontaż konstrukcji podwieszeń kabli energetycznych i telekomunikacyjnych, typ lekki, demontaż: rozpiętość 4,0·m</t>
  </si>
  <si>
    <t>Zabezpieczenie istniejących kabli energetycznych, rury ochronne dwudzielne PVC, do Fi·110·mm - rura Arota</t>
  </si>
  <si>
    <t>Podłoża pod kanały i obiekty z materiałów sypkich, grubość 10·cm</t>
  </si>
  <si>
    <t>Podłoża pod kanały i obiekty z materiałów sypkich, grubość 15·cm</t>
  </si>
  <si>
    <t>Podłoża betonowe, grubość 10·cm</t>
  </si>
  <si>
    <t>Kanały z rur typu PVC-U łączone na wcisk, Fi·200·mm - lita</t>
  </si>
  <si>
    <t>Kanały z rur typu PVC łączone na wcisk, Fi·250·mm - lita</t>
  </si>
  <si>
    <t>Kanały z rur typu PVC-U łączone na wcisk, Fi·315·mm - lita</t>
  </si>
  <si>
    <t>Kanały z rur typu PVC-U łączone na wcisk, Fi·400·mm - lita</t>
  </si>
  <si>
    <t>Wpust uliczny z koszem z kręgów betonowych  Fi·500·mm wraz z izolacją</t>
  </si>
  <si>
    <t>Studnie rewizyjne z kręgów betonowych w gotowym wykopie, Fi·1200·mm</t>
  </si>
  <si>
    <t>Studnie rewizyjne z kręgów betonowych w gotowym wykopie, Fi·1000·mm</t>
  </si>
  <si>
    <t>Dostawa i montaż separatora koalescencyjnego z by-pasem ESK-B II 20/200/400</t>
  </si>
  <si>
    <t>Dostawa i montaż osadnika poziomego OS-O-2000/4,00</t>
  </si>
  <si>
    <t>Podłoża pod kanały i obiekty z materiałów sypkich - obsypka rur piaskiem</t>
  </si>
  <si>
    <t>Próba szczelności kanałów rurowych, kanał Dn·200·mm</t>
  </si>
  <si>
    <t>Próba szczelności kanałów rurowych, kanał Dn·250·mm</t>
  </si>
  <si>
    <t>Próba szczelności kanałów rurowych, kanał Dn·300·mm</t>
  </si>
  <si>
    <t>Próba szczelności kanałów rurowych, kanał Dn·400·mm</t>
  </si>
  <si>
    <t>Wylot kolektora KPED 02.16  400 mm - analogia</t>
  </si>
  <si>
    <t>Przyłącze siodłowe PCV-U 200 mm do rur betonowych 500 mm</t>
  </si>
  <si>
    <t>Kaskady studni z rur PVC 200 mm + trójnik + kolano</t>
  </si>
  <si>
    <t>Podłączenie rury  do istniejącej studni - rura 400 mm</t>
  </si>
  <si>
    <t>Podłączenie rury do istniejacej studni - rura  200 mm</t>
  </si>
  <si>
    <t>Kamerowanie kanalizacji</t>
  </si>
  <si>
    <t>Wykopy z zasypaniem, w gruncie kategorii III, o ścianach zabezpieczonych obudową głębokość do 2,5·m, wykop szerokości 0,90-1,0·m - wraz z odwozem nadmiaru ziemi  kosztem składowania ziemi na wysypisku</t>
  </si>
  <si>
    <t>Wykopy z zasypaniem, w gruncie kategorii III, o ścianach zabezpieczonych obudową głębokość do 2,5·m, wykop szerokości 1,0-2,0·m - wraz z odwozem nadmiaru ziemi i kosztem składowania ziemi na wysypisku</t>
  </si>
  <si>
    <t>Wykopy z zasypaniem, w gruncie kategorii III, o ścianach zabezpieczonych obudową głębokość do 2,5·m, wykop szerokości 2,0-3,0·m - wraz z odwozem nadmiaru ziemi i kosztem składowania ziemi na wysypisku</t>
  </si>
  <si>
    <t>Roboty pomiarowe przy liniowych robotach ziemnych inwentaryzacja powykonawcza</t>
  </si>
  <si>
    <t>- odtworzenie (wyznaczenie) trasy i punktów wysokościowych - roboty pomiarowe dla potrzeb budowy obiektu w terenie równinnym inwentaryzacja powykonawcza</t>
  </si>
  <si>
    <t>Wykonanie wykopów w gruncie kat. I-III,  z transportem  urobku w obrębie lub poza terenem budowy</t>
  </si>
  <si>
    <t>Razem branża drogowa, mostowa, kanalizacja deszczowa wartość netto</t>
  </si>
  <si>
    <t>Razem wartość robót brutto</t>
  </si>
  <si>
    <t>(podpis i pieczęć upełnomocnionego
przedstawiciela Wykonawcy)</t>
  </si>
  <si>
    <t>- pokrycie powierzchni elementów istniejącej stalowej ścianki szczelnej (grodzic) zestawem farba epoksydowo-poliuretanowych (grubość 240 mm) – na budowie</t>
  </si>
  <si>
    <t>Wartość podatku VAT</t>
  </si>
  <si>
    <t>Razem kanalizacja deszczowa (wartość netto)</t>
  </si>
  <si>
    <t>Razem kanalizacja deszczowa (wartość brutto)</t>
  </si>
  <si>
    <t>RAZEM odcinek I (wartość netto)</t>
  </si>
  <si>
    <t>RAZEModcinek I (wartość brutto)</t>
  </si>
  <si>
    <t>RAZEM odcinek II (wartość netto)</t>
  </si>
  <si>
    <t>RAZEM odcinek II (wartość brutto)</t>
  </si>
  <si>
    <t>RAZEM odcinek III (wartość netto)</t>
  </si>
  <si>
    <t>RAZEM odcinek III (wartość brutto)</t>
  </si>
  <si>
    <t>Budowa mostu na rzece Zagożdżonce w miejscowości Pionki</t>
  </si>
  <si>
    <t>Razem budowa mostu (wartość netto)</t>
  </si>
  <si>
    <t>Razem budowa mostu (wartość brutto)</t>
  </si>
  <si>
    <t>Odcinek I - od km 0+000 do km 0+843 długości  843 m</t>
  </si>
  <si>
    <t>Odcinek II - od km 0+843 do km 1+256 długości 413 m</t>
  </si>
  <si>
    <t>Odcinek  III - od km 1+256 do km 1+687 długości 431 m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</si>
  <si>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</si>
  <si>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</si>
  <si>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  <r>
      <rPr>
        <b/>
        <sz val="10"/>
        <rFont val="Arial CE"/>
      </rPr>
      <t/>
    </r>
  </si>
  <si>
    <r>
      <t>- wykonanie pali wierconych typu CFA średnicy Ø600 mm powyżej 15,0 m na lądzie (beton C30/37 78 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>, zbrojenie 5,206 Mg)</t>
    </r>
  </si>
  <si>
    <r>
      <t>- wykonanie ścian bocznych (F</t>
    </r>
    <r>
      <rPr>
        <vertAlign val="subscript"/>
        <sz val="11"/>
        <rFont val="Calibri"/>
        <family val="2"/>
        <charset val="238"/>
        <scheme val="minor"/>
      </rPr>
      <t>D</t>
    </r>
    <r>
      <rPr>
        <sz val="11"/>
        <rFont val="Calibri"/>
        <family val="2"/>
        <charset val="238"/>
        <scheme val="minor"/>
      </rPr>
      <t>=97,4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</si>
  <si>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r>
      <t>- wykonanie ścianek stabilizujących nasyp (F</t>
    </r>
    <r>
      <rPr>
        <vertAlign val="subscript"/>
        <sz val="11"/>
        <rFont val="Calibri"/>
        <family val="2"/>
        <charset val="238"/>
        <scheme val="minor"/>
      </rPr>
      <t>D</t>
    </r>
    <r>
      <rPr>
        <sz val="11"/>
        <rFont val="Calibri"/>
        <family val="2"/>
        <charset val="238"/>
        <scheme val="minor"/>
      </rPr>
      <t>=10,0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</si>
  <si>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r>
      <t>- wykonanie oczepów ścianek szczelnych (F</t>
    </r>
    <r>
      <rPr>
        <vertAlign val="subscript"/>
        <sz val="11"/>
        <rFont val="Calibri"/>
        <family val="2"/>
        <charset val="238"/>
        <scheme val="minor"/>
      </rPr>
      <t>D</t>
    </r>
    <r>
      <rPr>
        <sz val="11"/>
        <rFont val="Calibri"/>
        <family val="2"/>
        <charset val="238"/>
        <scheme val="minor"/>
      </rPr>
      <t>=17,6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</si>
  <si>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r>
      <t>- wykonanie zwieńczenia nadbetonu (F</t>
    </r>
    <r>
      <rPr>
        <vertAlign val="subscript"/>
        <sz val="11"/>
        <rFont val="Calibri"/>
        <family val="2"/>
        <charset val="238"/>
        <scheme val="minor"/>
      </rPr>
      <t>D</t>
    </r>
    <r>
      <rPr>
        <sz val="11"/>
        <rFont val="Calibri"/>
        <family val="2"/>
        <charset val="238"/>
        <scheme val="minor"/>
      </rPr>
      <t>=18,4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</si>
  <si>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r>
      <t xml:space="preserve"> - betonowanie korpusu podpory betonem C30/37 w deskowaniu (F</t>
    </r>
    <r>
      <rPr>
        <vertAlign val="subscript"/>
        <sz val="11"/>
        <rFont val="Calibri"/>
        <family val="2"/>
        <charset val="238"/>
        <scheme val="minor"/>
      </rPr>
      <t>D</t>
    </r>
    <r>
      <rPr>
        <sz val="11"/>
        <rFont val="Calibri"/>
        <family val="2"/>
        <charset val="238"/>
        <scheme val="minor"/>
      </rPr>
      <t>=127,6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</si>
  <si>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r>
      <t>- wykonanie nadbetonu płyty pomostu z betonu klasy C30/37 wraz z poprzecznicami podporowymi w deskowaniu (F</t>
    </r>
    <r>
      <rPr>
        <vertAlign val="subscript"/>
        <sz val="11"/>
        <rFont val="Calibri"/>
        <family val="2"/>
        <charset val="238"/>
        <scheme val="minor"/>
      </rPr>
      <t>D</t>
    </r>
    <r>
      <rPr>
        <sz val="11"/>
        <rFont val="Calibri"/>
        <family val="2"/>
        <charset val="238"/>
        <scheme val="minor"/>
      </rPr>
      <t>=51,9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</si>
  <si>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r>
      <t>- wykonanie kap chodnikowych z betonu klasy C30/37 w deskowaniu (F</t>
    </r>
    <r>
      <rPr>
        <vertAlign val="subscript"/>
        <sz val="11"/>
        <rFont val="Calibri"/>
        <family val="2"/>
        <charset val="238"/>
        <scheme val="minor"/>
      </rPr>
      <t>D</t>
    </r>
    <r>
      <rPr>
        <sz val="11"/>
        <rFont val="Calibri"/>
        <family val="2"/>
        <charset val="238"/>
        <scheme val="minor"/>
      </rPr>
      <t>=14,7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</si>
  <si>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r>
      <t>- wykonanie płyt przejściowych z betonu klasy C30/37 w deskowaniu (F</t>
    </r>
    <r>
      <rPr>
        <vertAlign val="subscript"/>
        <sz val="11"/>
        <rFont val="Calibri"/>
        <family val="2"/>
        <charset val="238"/>
        <scheme val="minor"/>
      </rPr>
      <t>D</t>
    </r>
    <r>
      <rPr>
        <sz val="11"/>
        <rFont val="Calibri"/>
        <family val="2"/>
        <charset val="238"/>
        <scheme val="minor"/>
      </rPr>
      <t>=15,6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</si>
  <si>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  <r>
      <rPr>
        <b/>
        <sz val="10"/>
        <rFont val="Arial CE"/>
      </rPr>
      <t/>
    </r>
  </si>
  <si>
    <t>L.p.</t>
  </si>
  <si>
    <t>J.m.</t>
  </si>
  <si>
    <t>Cena
jednostkowa
zł</t>
  </si>
  <si>
    <t>Wartość
zł</t>
  </si>
  <si>
    <t>na zamówienie pn.</t>
  </si>
  <si>
    <t>KOSZTORYS OFERTOWY</t>
  </si>
  <si>
    <t>Rozbudowa ul. Spacerowej i ul. Polnej wraz z budową mostu w ciągu drogi powiatowej nr 3522W Pionki – Podgóra
w mieście Pionki</t>
  </si>
  <si>
    <t>Numer Specyfikacji Technicznej</t>
  </si>
  <si>
    <t>Wartość podatku VAT 23%</t>
  </si>
  <si>
    <t>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</si>
</sst>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0."/>
    <numFmt numFmtId="169" formatCode="#,##0.0"/>
    <numFmt numFmtId="170" formatCode="d.00.00.00\."/>
    <numFmt numFmtId="171" formatCode="0.000"/>
    <numFmt numFmtId="172" formatCode="0.0"/>
    <numFmt numFmtId="173" formatCode="00\.00\.00\."/>
    <numFmt numFmtId="174" formatCode="#,##0.000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</font>
    <font>
      <b/>
      <sz val="10"/>
      <name val="Arial CE"/>
    </font>
    <font>
      <sz val="10"/>
      <name val="Arial CE"/>
      <family val="2"/>
      <charset val="238"/>
    </font>
    <font>
      <sz val="11"/>
      <color theme="1"/>
      <name val="Calibri"/>
      <family val="2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0" fontId="3" fillId="0" borderId="0"/>
    <xf numFmtId="0" fontId="4" fillId="0" borderId="0"/>
    <xf numFmtId="0" fontId="5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7" fillId="0" borderId="0"/>
    <xf numFmtId="0" fontId="7" fillId="0" borderId="0"/>
    <xf numFmtId="0" fontId="2" fillId="0" borderId="0"/>
    <xf numFmtId="0" fontId="9" fillId="0" borderId="0"/>
    <xf numFmtId="0" fontId="9" fillId="0" borderId="0" applyProtection="0"/>
    <xf numFmtId="0" fontId="9" fillId="0" borderId="0"/>
    <xf numFmtId="0" fontId="9" fillId="0" borderId="0" applyProtection="0"/>
    <xf numFmtId="0" fontId="3" fillId="0" borderId="0" applyProtection="0"/>
    <xf numFmtId="0" fontId="10" fillId="0" borderId="0"/>
  </cellStyleXfs>
  <cellXfs count="173">
    <xf numFmtId="0" fontId="0" fillId="0" borderId="0" xfId="0"/>
    <xf numFmtId="0" fontId="1" fillId="0" borderId="0" xfId="0" applyFont="1" applyProtection="1"/>
    <xf numFmtId="4" fontId="13" fillId="0" borderId="0" xfId="1" applyNumberFormat="1" applyFont="1" applyFill="1" applyBorder="1" applyAlignment="1" applyProtection="1">
      <alignment horizontal="center" vertical="center" wrapText="1"/>
    </xf>
    <xf numFmtId="4" fontId="13" fillId="0" borderId="0" xfId="1" applyNumberFormat="1" applyFont="1" applyFill="1" applyBorder="1" applyAlignment="1" applyProtection="1">
      <alignment horizontal="center" vertical="center" wrapText="1"/>
    </xf>
    <xf numFmtId="1" fontId="15" fillId="2" borderId="1" xfId="1" applyNumberFormat="1" applyFont="1" applyFill="1" applyBorder="1" applyAlignment="1" applyProtection="1">
      <alignment horizontal="center" vertical="center" wrapText="1"/>
    </xf>
    <xf numFmtId="4" fontId="15" fillId="2" borderId="1" xfId="1" applyNumberFormat="1" applyFont="1" applyFill="1" applyBorder="1" applyAlignment="1" applyProtection="1">
      <alignment horizontal="center" vertical="center" wrapText="1"/>
    </xf>
    <xf numFmtId="3" fontId="15" fillId="2" borderId="1" xfId="1" applyNumberFormat="1" applyFont="1" applyFill="1" applyBorder="1" applyAlignment="1" applyProtection="1">
      <alignment horizontal="center" vertical="center" wrapText="1"/>
    </xf>
    <xf numFmtId="1" fontId="13" fillId="6" borderId="2" xfId="1" applyNumberFormat="1" applyFont="1" applyFill="1" applyBorder="1" applyAlignment="1" applyProtection="1">
      <alignment horizontal="center" vertical="center" wrapText="1"/>
    </xf>
    <xf numFmtId="1" fontId="13" fillId="6" borderId="4" xfId="1" applyNumberFormat="1" applyFont="1" applyFill="1" applyBorder="1" applyAlignment="1" applyProtection="1">
      <alignment horizontal="center" vertical="center" wrapText="1"/>
    </xf>
    <xf numFmtId="1" fontId="13" fillId="6" borderId="3" xfId="1" applyNumberFormat="1" applyFont="1" applyFill="1" applyBorder="1" applyAlignment="1" applyProtection="1">
      <alignment horizontal="center" vertical="center" wrapText="1"/>
    </xf>
    <xf numFmtId="4" fontId="14" fillId="2" borderId="1" xfId="1" applyNumberFormat="1" applyFont="1" applyFill="1" applyBorder="1" applyAlignment="1" applyProtection="1">
      <alignment horizontal="center" vertical="center" wrapText="1"/>
    </xf>
    <xf numFmtId="4" fontId="14" fillId="2" borderId="1" xfId="1" applyNumberFormat="1" applyFont="1" applyFill="1" applyBorder="1" applyAlignment="1" applyProtection="1">
      <alignment horizontal="left" vertical="center" wrapText="1"/>
    </xf>
    <xf numFmtId="1" fontId="15" fillId="0" borderId="1" xfId="1" applyNumberFormat="1" applyFont="1" applyFill="1" applyBorder="1" applyAlignment="1" applyProtection="1">
      <alignment horizontal="center" vertical="center" wrapText="1"/>
    </xf>
    <xf numFmtId="4" fontId="13" fillId="0" borderId="1" xfId="1" applyNumberFormat="1" applyFont="1" applyFill="1" applyBorder="1" applyAlignment="1" applyProtection="1">
      <alignment horizontal="center" vertical="center" wrapText="1"/>
    </xf>
    <xf numFmtId="4" fontId="13" fillId="0" borderId="1" xfId="1" applyNumberFormat="1" applyFont="1" applyFill="1" applyBorder="1" applyAlignment="1" applyProtection="1">
      <alignment horizontal="left" vertical="center" wrapText="1"/>
    </xf>
    <xf numFmtId="4" fontId="15" fillId="0" borderId="1" xfId="1" applyNumberFormat="1" applyFont="1" applyFill="1" applyBorder="1" applyAlignment="1" applyProtection="1">
      <alignment horizontal="center" vertical="center" wrapText="1"/>
    </xf>
    <xf numFmtId="4" fontId="15" fillId="0" borderId="1" xfId="1" applyNumberFormat="1" applyFont="1" applyFill="1" applyBorder="1" applyAlignment="1" applyProtection="1">
      <alignment vertical="center" wrapText="1"/>
    </xf>
    <xf numFmtId="1" fontId="17" fillId="3" borderId="1" xfId="1" applyNumberFormat="1" applyFont="1" applyFill="1" applyBorder="1" applyAlignment="1" applyProtection="1">
      <alignment horizontal="center" vertical="center" wrapText="1"/>
    </xf>
    <xf numFmtId="4" fontId="14" fillId="3" borderId="1" xfId="1" applyNumberFormat="1" applyFont="1" applyFill="1" applyBorder="1" applyAlignment="1" applyProtection="1">
      <alignment horizontal="center" vertical="center" wrapText="1"/>
    </xf>
    <xf numFmtId="4" fontId="14" fillId="3" borderId="1" xfId="1" applyNumberFormat="1" applyFont="1" applyFill="1" applyBorder="1" applyAlignment="1" applyProtection="1">
      <alignment horizontal="left" vertical="center" wrapText="1"/>
    </xf>
    <xf numFmtId="1" fontId="18" fillId="3" borderId="1" xfId="1" applyNumberFormat="1" applyFont="1" applyFill="1" applyBorder="1" applyAlignment="1" applyProtection="1">
      <alignment horizontal="center" vertical="center" wrapText="1"/>
    </xf>
    <xf numFmtId="4" fontId="15" fillId="0" borderId="1" xfId="1" applyNumberFormat="1" applyFont="1" applyFill="1" applyBorder="1" applyAlignment="1" applyProtection="1">
      <alignment horizontal="left" vertical="center" wrapText="1"/>
    </xf>
    <xf numFmtId="1" fontId="19" fillId="3" borderId="1" xfId="1" applyNumberFormat="1" applyFont="1" applyFill="1" applyBorder="1" applyAlignment="1" applyProtection="1">
      <alignment horizontal="center" vertical="center" wrapText="1"/>
    </xf>
    <xf numFmtId="1" fontId="17" fillId="2" borderId="1" xfId="1" applyNumberFormat="1" applyFont="1" applyFill="1" applyBorder="1" applyAlignment="1" applyProtection="1">
      <alignment horizontal="center" vertical="center" wrapText="1"/>
    </xf>
    <xf numFmtId="1" fontId="11" fillId="0" borderId="1" xfId="1" applyNumberFormat="1" applyFont="1" applyFill="1" applyBorder="1" applyAlignment="1" applyProtection="1">
      <alignment horizontal="center" vertical="center" wrapText="1"/>
    </xf>
    <xf numFmtId="4" fontId="13" fillId="3" borderId="2" xfId="0" applyNumberFormat="1" applyFont="1" applyFill="1" applyBorder="1" applyAlignment="1" applyProtection="1">
      <alignment vertical="center"/>
    </xf>
    <xf numFmtId="4" fontId="1" fillId="0" borderId="0" xfId="0" applyNumberFormat="1" applyFont="1" applyProtection="1"/>
    <xf numFmtId="4" fontId="13" fillId="6" borderId="2" xfId="1" applyNumberFormat="1" applyFont="1" applyFill="1" applyBorder="1" applyAlignment="1" applyProtection="1">
      <alignment horizontal="center" vertical="center" wrapText="1"/>
    </xf>
    <xf numFmtId="4" fontId="13" fillId="6" borderId="4" xfId="1" applyNumberFormat="1" applyFont="1" applyFill="1" applyBorder="1" applyAlignment="1" applyProtection="1">
      <alignment horizontal="center" vertical="center" wrapText="1"/>
    </xf>
    <xf numFmtId="4" fontId="13" fillId="6" borderId="3" xfId="1" applyNumberFormat="1" applyFont="1" applyFill="1" applyBorder="1" applyAlignment="1" applyProtection="1">
      <alignment horizontal="center" vertical="center" wrapText="1"/>
    </xf>
    <xf numFmtId="1" fontId="15" fillId="2" borderId="6" xfId="1" applyNumberFormat="1" applyFont="1" applyFill="1" applyBorder="1" applyAlignment="1" applyProtection="1">
      <alignment horizontal="center" vertical="center" wrapText="1"/>
    </xf>
    <xf numFmtId="4" fontId="14" fillId="2" borderId="6" xfId="1" applyNumberFormat="1" applyFont="1" applyFill="1" applyBorder="1" applyAlignment="1" applyProtection="1">
      <alignment horizontal="center" vertical="center" wrapText="1"/>
    </xf>
    <xf numFmtId="4" fontId="14" fillId="2" borderId="7" xfId="1" applyNumberFormat="1" applyFont="1" applyFill="1" applyBorder="1" applyAlignment="1" applyProtection="1">
      <alignment horizontal="left" vertical="center" wrapText="1"/>
    </xf>
    <xf numFmtId="4" fontId="14" fillId="2" borderId="5" xfId="1" applyNumberFormat="1" applyFont="1" applyFill="1" applyBorder="1" applyAlignment="1" applyProtection="1">
      <alignment horizontal="left" vertical="center" wrapText="1"/>
    </xf>
    <xf numFmtId="1" fontId="15" fillId="0" borderId="1" xfId="1" applyNumberFormat="1" applyFont="1" applyBorder="1" applyAlignment="1" applyProtection="1">
      <alignment horizontal="center" vertical="center" wrapText="1"/>
    </xf>
    <xf numFmtId="4" fontId="13" fillId="0" borderId="1" xfId="1" applyNumberFormat="1" applyFont="1" applyBorder="1" applyAlignment="1" applyProtection="1">
      <alignment horizontal="center" vertical="center" wrapText="1"/>
    </xf>
    <xf numFmtId="4" fontId="13" fillId="0" borderId="1" xfId="1" applyNumberFormat="1" applyFont="1" applyBorder="1" applyAlignment="1" applyProtection="1">
      <alignment horizontal="left" vertical="center" wrapText="1"/>
    </xf>
    <xf numFmtId="1" fontId="11" fillId="0" borderId="1" xfId="1" applyNumberFormat="1" applyFont="1" applyBorder="1" applyAlignment="1" applyProtection="1">
      <alignment horizontal="center" vertical="center" wrapText="1"/>
    </xf>
    <xf numFmtId="4" fontId="14" fillId="2" borderId="2" xfId="1" applyNumberFormat="1" applyFont="1" applyFill="1" applyBorder="1" applyAlignment="1" applyProtection="1">
      <alignment vertical="center" wrapText="1"/>
    </xf>
    <xf numFmtId="4" fontId="14" fillId="2" borderId="4" xfId="1" applyNumberFormat="1" applyFont="1" applyFill="1" applyBorder="1" applyAlignment="1" applyProtection="1">
      <alignment vertical="center" wrapText="1"/>
    </xf>
    <xf numFmtId="4" fontId="14" fillId="2" borderId="3" xfId="1" applyNumberFormat="1" applyFont="1" applyFill="1" applyBorder="1" applyAlignment="1" applyProtection="1">
      <alignment vertical="center" wrapText="1"/>
    </xf>
    <xf numFmtId="4" fontId="13" fillId="0" borderId="2" xfId="1" applyNumberFormat="1" applyFont="1" applyBorder="1" applyAlignment="1" applyProtection="1">
      <alignment horizontal="left" vertical="center" wrapText="1"/>
    </xf>
    <xf numFmtId="4" fontId="13" fillId="0" borderId="4" xfId="1" applyNumberFormat="1" applyFont="1" applyBorder="1" applyAlignment="1" applyProtection="1">
      <alignment horizontal="left" vertical="center" wrapText="1"/>
    </xf>
    <xf numFmtId="4" fontId="13" fillId="0" borderId="3" xfId="1" applyNumberFormat="1" applyFont="1" applyBorder="1" applyAlignment="1" applyProtection="1">
      <alignment vertical="center" wrapText="1"/>
    </xf>
    <xf numFmtId="4" fontId="13" fillId="0" borderId="2" xfId="1" applyNumberFormat="1" applyFont="1" applyBorder="1" applyAlignment="1" applyProtection="1">
      <alignment vertical="center" wrapText="1"/>
    </xf>
    <xf numFmtId="4" fontId="13" fillId="0" borderId="4" xfId="1" applyNumberFormat="1" applyFont="1" applyBorder="1" applyAlignment="1" applyProtection="1">
      <alignment vertical="center" wrapText="1"/>
    </xf>
    <xf numFmtId="4" fontId="14" fillId="3" borderId="2" xfId="1" applyNumberFormat="1" applyFont="1" applyFill="1" applyBorder="1" applyAlignment="1" applyProtection="1">
      <alignment vertical="center" wrapText="1"/>
    </xf>
    <xf numFmtId="4" fontId="14" fillId="3" borderId="4" xfId="1" applyNumberFormat="1" applyFont="1" applyFill="1" applyBorder="1" applyAlignment="1" applyProtection="1">
      <alignment vertical="center" wrapText="1"/>
    </xf>
    <xf numFmtId="4" fontId="14" fillId="3" borderId="3" xfId="1" applyNumberFormat="1" applyFont="1" applyFill="1" applyBorder="1" applyAlignment="1" applyProtection="1">
      <alignment vertical="center" wrapText="1"/>
    </xf>
    <xf numFmtId="0" fontId="18" fillId="4" borderId="1" xfId="0" quotePrefix="1" applyFont="1" applyFill="1" applyBorder="1" applyAlignment="1" applyProtection="1">
      <alignment horizontal="center" vertical="center"/>
    </xf>
    <xf numFmtId="0" fontId="18" fillId="4" borderId="1" xfId="0" applyFont="1" applyFill="1" applyBorder="1" applyAlignment="1" applyProtection="1">
      <alignment horizontal="left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4" fontId="15" fillId="4" borderId="1" xfId="0" applyNumberFormat="1" applyFont="1" applyFill="1" applyBorder="1" applyAlignment="1" applyProtection="1">
      <alignment horizontal="center" vertical="center" wrapText="1"/>
    </xf>
    <xf numFmtId="1" fontId="15" fillId="5" borderId="8" xfId="13" applyNumberFormat="1" applyFont="1" applyFill="1" applyBorder="1" applyAlignment="1" applyProtection="1">
      <alignment horizontal="center" vertical="center" wrapText="1"/>
    </xf>
    <xf numFmtId="0" fontId="18" fillId="3" borderId="1" xfId="0" quotePrefix="1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 applyProtection="1">
      <alignment horizontal="left" vertical="center" wrapText="1"/>
    </xf>
    <xf numFmtId="0" fontId="15" fillId="3" borderId="1" xfId="0" applyFont="1" applyFill="1" applyBorder="1" applyAlignment="1" applyProtection="1">
      <alignment horizontal="center" vertical="center" wrapText="1"/>
    </xf>
    <xf numFmtId="4" fontId="15" fillId="3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Protection="1"/>
    <xf numFmtId="0" fontId="1" fillId="0" borderId="0" xfId="0" applyFont="1" applyAlignment="1" applyProtection="1">
      <alignment horizontal="center"/>
    </xf>
    <xf numFmtId="0" fontId="12" fillId="0" borderId="1" xfId="0" applyFont="1" applyBorder="1" applyAlignment="1" applyProtection="1">
      <alignment horizontal="right" vertical="center"/>
    </xf>
    <xf numFmtId="4" fontId="12" fillId="0" borderId="1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wrapText="1"/>
    </xf>
    <xf numFmtId="0" fontId="1" fillId="0" borderId="0" xfId="0" applyFont="1" applyFill="1" applyProtection="1"/>
    <xf numFmtId="4" fontId="15" fillId="0" borderId="1" xfId="1" applyNumberFormat="1" applyFont="1" applyFill="1" applyBorder="1" applyAlignment="1" applyProtection="1">
      <alignment horizontal="right" vertical="center" wrapText="1"/>
    </xf>
    <xf numFmtId="4" fontId="15" fillId="0" borderId="1" xfId="0" applyNumberFormat="1" applyFont="1" applyFill="1" applyBorder="1" applyAlignment="1" applyProtection="1">
      <alignment vertical="center" wrapText="1"/>
    </xf>
    <xf numFmtId="4" fontId="13" fillId="3" borderId="1" xfId="0" applyNumberFormat="1" applyFont="1" applyFill="1" applyBorder="1" applyAlignment="1" applyProtection="1">
      <alignment vertical="center"/>
    </xf>
    <xf numFmtId="4" fontId="13" fillId="3" borderId="2" xfId="0" applyNumberFormat="1" applyFont="1" applyFill="1" applyBorder="1" applyAlignment="1" applyProtection="1">
      <alignment horizontal="right" vertical="center"/>
    </xf>
    <xf numFmtId="4" fontId="13" fillId="3" borderId="4" xfId="0" applyNumberFormat="1" applyFont="1" applyFill="1" applyBorder="1" applyAlignment="1" applyProtection="1">
      <alignment horizontal="right" vertical="center"/>
    </xf>
    <xf numFmtId="4" fontId="13" fillId="3" borderId="3" xfId="0" applyNumberFormat="1" applyFont="1" applyFill="1" applyBorder="1" applyAlignment="1" applyProtection="1">
      <alignment horizontal="right" vertical="center"/>
    </xf>
    <xf numFmtId="4" fontId="13" fillId="0" borderId="2" xfId="1" applyNumberFormat="1" applyFont="1" applyFill="1" applyBorder="1" applyAlignment="1" applyProtection="1">
      <alignment vertical="center" wrapText="1"/>
    </xf>
    <xf numFmtId="4" fontId="13" fillId="0" borderId="4" xfId="1" applyNumberFormat="1" applyFont="1" applyFill="1" applyBorder="1" applyAlignment="1" applyProtection="1">
      <alignment vertical="center" wrapText="1"/>
    </xf>
    <xf numFmtId="4" fontId="13" fillId="0" borderId="3" xfId="1" applyNumberFormat="1" applyFont="1" applyFill="1" applyBorder="1" applyAlignment="1" applyProtection="1">
      <alignment vertical="center" wrapText="1"/>
    </xf>
    <xf numFmtId="4" fontId="13" fillId="0" borderId="2" xfId="1" applyNumberFormat="1" applyFont="1" applyFill="1" applyBorder="1" applyAlignment="1" applyProtection="1">
      <alignment horizontal="left" vertical="center" wrapText="1"/>
    </xf>
    <xf numFmtId="4" fontId="13" fillId="0" borderId="4" xfId="1" applyNumberFormat="1" applyFont="1" applyFill="1" applyBorder="1" applyAlignment="1" applyProtection="1">
      <alignment horizontal="left" vertical="center" wrapText="1"/>
    </xf>
    <xf numFmtId="1" fontId="15" fillId="4" borderId="1" xfId="0" applyNumberFormat="1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/>
    </xf>
    <xf numFmtId="170" fontId="13" fillId="4" borderId="1" xfId="0" applyNumberFormat="1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 applyProtection="1">
      <alignment vertical="center" wrapText="1"/>
    </xf>
    <xf numFmtId="3" fontId="15" fillId="4" borderId="1" xfId="0" applyNumberFormat="1" applyFont="1" applyFill="1" applyBorder="1" applyAlignment="1" applyProtection="1">
      <alignment horizontal="center" vertical="center"/>
    </xf>
    <xf numFmtId="1" fontId="15" fillId="0" borderId="1" xfId="0" applyNumberFormat="1" applyFont="1" applyBorder="1" applyAlignment="1" applyProtection="1">
      <alignment horizontal="center" vertical="center" wrapText="1"/>
    </xf>
    <xf numFmtId="170" fontId="15" fillId="0" borderId="1" xfId="12" applyNumberFormat="1" applyFont="1" applyBorder="1" applyAlignment="1" applyProtection="1">
      <alignment horizontal="center" vertical="center"/>
    </xf>
    <xf numFmtId="0" fontId="15" fillId="0" borderId="1" xfId="12" quotePrefix="1" applyFont="1" applyBorder="1" applyAlignment="1" applyProtection="1">
      <alignment vertical="center" wrapText="1"/>
    </xf>
    <xf numFmtId="0" fontId="15" fillId="0" borderId="1" xfId="12" applyFont="1" applyBorder="1" applyAlignment="1" applyProtection="1">
      <alignment horizontal="center" vertical="center"/>
    </xf>
    <xf numFmtId="171" fontId="15" fillId="0" borderId="1" xfId="12" applyNumberFormat="1" applyFont="1" applyBorder="1" applyAlignment="1" applyProtection="1">
      <alignment horizontal="center" vertical="center"/>
    </xf>
    <xf numFmtId="0" fontId="15" fillId="0" borderId="1" xfId="0" quotePrefix="1" applyFont="1" applyBorder="1" applyAlignment="1" applyProtection="1">
      <alignment horizontal="center" vertical="center" wrapText="1"/>
    </xf>
    <xf numFmtId="0" fontId="15" fillId="0" borderId="1" xfId="0" quotePrefix="1" applyFont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</xf>
    <xf numFmtId="2" fontId="15" fillId="0" borderId="1" xfId="0" applyNumberFormat="1" applyFont="1" applyBorder="1" applyAlignment="1" applyProtection="1">
      <alignment horizontal="center" vertical="center" wrapText="1"/>
    </xf>
    <xf numFmtId="4" fontId="15" fillId="4" borderId="1" xfId="0" applyNumberFormat="1" applyFont="1" applyFill="1" applyBorder="1" applyAlignment="1" applyProtection="1">
      <alignment horizontal="center" vertical="center"/>
    </xf>
    <xf numFmtId="170" fontId="15" fillId="0" borderId="1" xfId="0" applyNumberFormat="1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49" fontId="15" fillId="0" borderId="1" xfId="0" quotePrefix="1" applyNumberFormat="1" applyFont="1" applyBorder="1" applyAlignment="1" applyProtection="1">
      <alignment horizontal="left" vertical="center" wrapText="1"/>
    </xf>
    <xf numFmtId="2" fontId="15" fillId="0" borderId="1" xfId="0" applyNumberFormat="1" applyFont="1" applyBorder="1" applyAlignment="1" applyProtection="1">
      <alignment horizontal="center" vertical="center"/>
    </xf>
    <xf numFmtId="0" fontId="13" fillId="5" borderId="1" xfId="13" applyFont="1" applyFill="1" applyBorder="1" applyAlignment="1" applyProtection="1">
      <alignment horizontal="center" vertical="center" wrapText="1"/>
    </xf>
    <xf numFmtId="49" fontId="15" fillId="0" borderId="1" xfId="13" quotePrefix="1" applyNumberFormat="1" applyFont="1" applyBorder="1" applyAlignment="1" applyProtection="1">
      <alignment horizontal="left" vertical="center" wrapText="1"/>
    </xf>
    <xf numFmtId="0" fontId="15" fillId="5" borderId="1" xfId="14" applyFont="1" applyFill="1" applyBorder="1" applyAlignment="1" applyProtection="1">
      <alignment horizontal="center" vertical="center"/>
    </xf>
    <xf numFmtId="2" fontId="15" fillId="0" borderId="1" xfId="13" applyNumberFormat="1" applyFont="1" applyBorder="1" applyAlignment="1" applyProtection="1">
      <alignment horizontal="center" vertical="center" wrapText="1"/>
    </xf>
    <xf numFmtId="0" fontId="15" fillId="0" borderId="1" xfId="13" applyFont="1" applyBorder="1" applyAlignment="1" applyProtection="1">
      <alignment horizontal="center" vertical="center" wrapText="1"/>
    </xf>
    <xf numFmtId="172" fontId="15" fillId="0" borderId="1" xfId="0" applyNumberFormat="1" applyFont="1" applyBorder="1" applyAlignment="1" applyProtection="1">
      <alignment horizontal="center" vertical="center"/>
    </xf>
    <xf numFmtId="1" fontId="15" fillId="4" borderId="1" xfId="0" applyNumberFormat="1" applyFont="1" applyFill="1" applyBorder="1" applyAlignment="1" applyProtection="1">
      <alignment horizontal="center" vertical="center"/>
    </xf>
    <xf numFmtId="0" fontId="13" fillId="4" borderId="1" xfId="0" quotePrefix="1" applyFont="1" applyFill="1" applyBorder="1" applyAlignment="1" applyProtection="1">
      <alignment horizontal="left" vertical="center" wrapText="1"/>
    </xf>
    <xf numFmtId="173" fontId="13" fillId="5" borderId="1" xfId="13" applyNumberFormat="1" applyFont="1" applyFill="1" applyBorder="1" applyAlignment="1" applyProtection="1">
      <alignment horizontal="center" vertical="center"/>
    </xf>
    <xf numFmtId="0" fontId="15" fillId="5" borderId="1" xfId="13" applyFont="1" applyFill="1" applyBorder="1" applyAlignment="1" applyProtection="1">
      <alignment horizontal="center" vertical="center" wrapText="1"/>
    </xf>
    <xf numFmtId="173" fontId="13" fillId="4" borderId="1" xfId="0" applyNumberFormat="1" applyFont="1" applyFill="1" applyBorder="1" applyAlignment="1" applyProtection="1">
      <alignment horizontal="center" vertical="center"/>
    </xf>
    <xf numFmtId="173" fontId="15" fillId="0" borderId="1" xfId="0" applyNumberFormat="1" applyFont="1" applyBorder="1" applyAlignment="1" applyProtection="1">
      <alignment horizontal="center" vertical="center"/>
    </xf>
    <xf numFmtId="0" fontId="12" fillId="0" borderId="1" xfId="13" applyFont="1" applyBorder="1" applyAlignment="1" applyProtection="1">
      <alignment horizontal="center" vertical="center" wrapText="1"/>
    </xf>
    <xf numFmtId="1" fontId="15" fillId="5" borderId="1" xfId="13" applyNumberFormat="1" applyFont="1" applyFill="1" applyBorder="1" applyAlignment="1" applyProtection="1">
      <alignment horizontal="center" vertical="center" wrapText="1"/>
    </xf>
    <xf numFmtId="0" fontId="15" fillId="0" borderId="1" xfId="13" quotePrefix="1" applyFont="1" applyBorder="1" applyAlignment="1" applyProtection="1">
      <alignment horizontal="left" vertical="center" wrapText="1"/>
    </xf>
    <xf numFmtId="173" fontId="13" fillId="4" borderId="1" xfId="0" applyNumberFormat="1" applyFont="1" applyFill="1" applyBorder="1" applyAlignment="1" applyProtection="1">
      <alignment horizontal="center" vertical="center" wrapText="1"/>
    </xf>
    <xf numFmtId="4" fontId="15" fillId="0" borderId="1" xfId="13" applyNumberFormat="1" applyFont="1" applyBorder="1" applyAlignment="1" applyProtection="1">
      <alignment horizontal="center" vertical="center" wrapText="1"/>
    </xf>
    <xf numFmtId="1" fontId="11" fillId="4" borderId="1" xfId="0" applyNumberFormat="1" applyFont="1" applyFill="1" applyBorder="1" applyAlignment="1" applyProtection="1">
      <alignment horizontal="center" vertical="center"/>
    </xf>
    <xf numFmtId="1" fontId="15" fillId="0" borderId="1" xfId="13" applyNumberFormat="1" applyFont="1" applyBorder="1" applyAlignment="1" applyProtection="1">
      <alignment horizontal="center" vertical="center" wrapText="1"/>
    </xf>
    <xf numFmtId="1" fontId="13" fillId="4" borderId="1" xfId="0" applyNumberFormat="1" applyFont="1" applyFill="1" applyBorder="1" applyAlignment="1" applyProtection="1">
      <alignment horizontal="center" vertical="center"/>
    </xf>
    <xf numFmtId="0" fontId="12" fillId="5" borderId="1" xfId="13" applyFont="1" applyFill="1" applyBorder="1" applyAlignment="1" applyProtection="1">
      <alignment horizontal="center" vertical="center" wrapText="1"/>
    </xf>
    <xf numFmtId="174" fontId="15" fillId="0" borderId="1" xfId="13" applyNumberFormat="1" applyFont="1" applyBorder="1" applyAlignment="1" applyProtection="1">
      <alignment horizontal="center" vertical="center" wrapText="1"/>
    </xf>
    <xf numFmtId="4" fontId="15" fillId="0" borderId="1" xfId="14" applyNumberFormat="1" applyFont="1" applyBorder="1" applyAlignment="1" applyProtection="1">
      <alignment horizontal="center" vertical="center"/>
    </xf>
    <xf numFmtId="3" fontId="15" fillId="0" borderId="1" xfId="13" applyNumberFormat="1" applyFont="1" applyBorder="1" applyAlignment="1" applyProtection="1">
      <alignment horizontal="center" vertical="center" wrapText="1"/>
    </xf>
    <xf numFmtId="0" fontId="15" fillId="0" borderId="1" xfId="13" applyFont="1" applyBorder="1" applyAlignment="1" applyProtection="1">
      <alignment horizontal="left" vertical="center" wrapText="1"/>
    </xf>
    <xf numFmtId="3" fontId="15" fillId="0" borderId="1" xfId="13" applyNumberFormat="1" applyFont="1" applyBorder="1" applyAlignment="1" applyProtection="1">
      <alignment horizontal="center" vertical="center"/>
    </xf>
    <xf numFmtId="4" fontId="15" fillId="0" borderId="1" xfId="13" applyNumberFormat="1" applyFont="1" applyBorder="1" applyAlignment="1" applyProtection="1">
      <alignment horizontal="center" vertical="center"/>
    </xf>
    <xf numFmtId="1" fontId="15" fillId="3" borderId="1" xfId="0" applyNumberFormat="1" applyFont="1" applyFill="1" applyBorder="1" applyAlignment="1" applyProtection="1">
      <alignment horizontal="center" vertical="center" wrapText="1"/>
    </xf>
    <xf numFmtId="1" fontId="15" fillId="3" borderId="1" xfId="0" applyNumberFormat="1" applyFont="1" applyFill="1" applyBorder="1" applyAlignment="1" applyProtection="1">
      <alignment horizontal="center" vertical="center"/>
    </xf>
    <xf numFmtId="173" fontId="13" fillId="3" borderId="1" xfId="0" applyNumberFormat="1" applyFont="1" applyFill="1" applyBorder="1" applyAlignment="1" applyProtection="1">
      <alignment horizontal="center" vertical="center"/>
    </xf>
    <xf numFmtId="0" fontId="13" fillId="3" borderId="1" xfId="0" quotePrefix="1" applyFont="1" applyFill="1" applyBorder="1" applyAlignment="1" applyProtection="1">
      <alignment horizontal="left" vertical="center" wrapText="1"/>
    </xf>
    <xf numFmtId="0" fontId="15" fillId="3" borderId="1" xfId="0" applyFont="1" applyFill="1" applyBorder="1" applyAlignment="1" applyProtection="1">
      <alignment horizontal="center" vertical="center"/>
    </xf>
    <xf numFmtId="4" fontId="15" fillId="3" borderId="1" xfId="0" applyNumberFormat="1" applyFont="1" applyFill="1" applyBorder="1" applyAlignment="1" applyProtection="1">
      <alignment horizontal="center" vertical="center"/>
    </xf>
    <xf numFmtId="0" fontId="13" fillId="0" borderId="1" xfId="13" applyFont="1" applyBorder="1" applyAlignment="1" applyProtection="1">
      <alignment horizontal="center" vertical="center" wrapText="1"/>
    </xf>
    <xf numFmtId="49" fontId="15" fillId="0" borderId="1" xfId="13" quotePrefix="1" applyNumberFormat="1" applyFont="1" applyBorder="1" applyAlignment="1" applyProtection="1">
      <alignment vertical="center" wrapText="1"/>
    </xf>
    <xf numFmtId="0" fontId="15" fillId="5" borderId="1" xfId="15" applyFont="1" applyFill="1" applyBorder="1" applyAlignment="1" applyProtection="1">
      <alignment horizontal="center" vertical="center"/>
    </xf>
    <xf numFmtId="1" fontId="15" fillId="5" borderId="1" xfId="16" applyNumberFormat="1" applyFont="1" applyFill="1" applyBorder="1" applyAlignment="1" applyProtection="1">
      <alignment horizontal="center" vertical="center"/>
    </xf>
    <xf numFmtId="0" fontId="21" fillId="0" borderId="1" xfId="13" applyFont="1" applyBorder="1" applyAlignment="1" applyProtection="1">
      <alignment horizontal="left" vertical="center" wrapText="1"/>
    </xf>
    <xf numFmtId="3" fontId="15" fillId="0" borderId="1" xfId="14" applyNumberFormat="1" applyFont="1" applyBorder="1" applyAlignment="1" applyProtection="1">
      <alignment horizontal="center" vertical="center"/>
    </xf>
    <xf numFmtId="49" fontId="15" fillId="0" borderId="1" xfId="17" quotePrefix="1" applyNumberFormat="1" applyFont="1" applyBorder="1" applyAlignment="1" applyProtection="1">
      <alignment horizontal="left" vertical="center" wrapText="1"/>
    </xf>
    <xf numFmtId="0" fontId="15" fillId="5" borderId="1" xfId="13" applyFont="1" applyFill="1" applyBorder="1" applyAlignment="1" applyProtection="1">
      <alignment horizontal="center" vertical="center"/>
    </xf>
    <xf numFmtId="4" fontId="15" fillId="5" borderId="1" xfId="13" applyNumberFormat="1" applyFont="1" applyFill="1" applyBorder="1" applyAlignment="1" applyProtection="1">
      <alignment horizontal="center" vertical="center"/>
    </xf>
    <xf numFmtId="0" fontId="15" fillId="0" borderId="1" xfId="16" quotePrefix="1" applyFont="1" applyBorder="1" applyAlignment="1" applyProtection="1">
      <alignment horizontal="left" vertical="center" wrapText="1"/>
    </xf>
    <xf numFmtId="169" fontId="15" fillId="0" borderId="1" xfId="13" applyNumberFormat="1" applyFont="1" applyBorder="1" applyAlignment="1" applyProtection="1">
      <alignment horizontal="center" vertical="center"/>
    </xf>
    <xf numFmtId="0" fontId="15" fillId="0" borderId="1" xfId="15" quotePrefix="1" applyFont="1" applyBorder="1" applyAlignment="1" applyProtection="1">
      <alignment horizontal="left" vertical="center" wrapText="1"/>
    </xf>
    <xf numFmtId="2" fontId="15" fillId="0" borderId="1" xfId="15" applyNumberFormat="1" applyFont="1" applyBorder="1" applyAlignment="1" applyProtection="1">
      <alignment horizontal="center" vertical="center"/>
    </xf>
    <xf numFmtId="4" fontId="15" fillId="0" borderId="1" xfId="15" applyNumberFormat="1" applyFont="1" applyBorder="1" applyAlignment="1" applyProtection="1">
      <alignment horizontal="center" vertical="center"/>
    </xf>
    <xf numFmtId="0" fontId="15" fillId="0" borderId="1" xfId="18" applyFont="1" applyBorder="1" applyAlignment="1" applyProtection="1">
      <alignment horizontal="center" vertical="center"/>
    </xf>
    <xf numFmtId="1" fontId="15" fillId="0" borderId="1" xfId="0" applyNumberFormat="1" applyFont="1" applyBorder="1" applyAlignment="1" applyProtection="1">
      <alignment horizontal="center" vertical="center"/>
    </xf>
    <xf numFmtId="49" fontId="15" fillId="0" borderId="1" xfId="0" quotePrefix="1" applyNumberFormat="1" applyFont="1" applyBorder="1" applyAlignment="1" applyProtection="1">
      <alignment vertical="center" wrapText="1"/>
    </xf>
    <xf numFmtId="0" fontId="15" fillId="0" borderId="1" xfId="15" applyFont="1" applyBorder="1" applyAlignment="1" applyProtection="1">
      <alignment horizontal="center" vertical="center"/>
    </xf>
    <xf numFmtId="3" fontId="15" fillId="0" borderId="1" xfId="15" applyNumberFormat="1" applyFont="1" applyBorder="1" applyAlignment="1" applyProtection="1">
      <alignment horizontal="center" vertical="center"/>
    </xf>
    <xf numFmtId="1" fontId="13" fillId="3" borderId="1" xfId="0" applyNumberFormat="1" applyFont="1" applyFill="1" applyBorder="1" applyAlignment="1" applyProtection="1">
      <alignment horizontal="right" vertical="center" wrapText="1"/>
    </xf>
    <xf numFmtId="0" fontId="23" fillId="0" borderId="0" xfId="0" applyFont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168" fontId="13" fillId="6" borderId="4" xfId="11" applyNumberFormat="1" applyFont="1" applyFill="1" applyBorder="1" applyAlignment="1" applyProtection="1">
      <alignment horizontal="center" vertical="center"/>
    </xf>
    <xf numFmtId="0" fontId="12" fillId="6" borderId="9" xfId="0" applyFont="1" applyFill="1" applyBorder="1" applyAlignment="1" applyProtection="1">
      <alignment horizontal="center" vertical="center"/>
    </xf>
    <xf numFmtId="49" fontId="15" fillId="3" borderId="1" xfId="19" applyNumberFormat="1" applyFont="1" applyFill="1" applyBorder="1" applyAlignment="1" applyProtection="1">
      <alignment vertical="center" wrapText="1"/>
    </xf>
    <xf numFmtId="0" fontId="13" fillId="3" borderId="1" xfId="19" applyFont="1" applyFill="1" applyBorder="1" applyAlignment="1" applyProtection="1">
      <alignment horizontal="center" vertical="center" wrapText="1"/>
    </xf>
    <xf numFmtId="0" fontId="13" fillId="3" borderId="1" xfId="19" applyFont="1" applyFill="1" applyBorder="1" applyAlignment="1" applyProtection="1">
      <alignment vertical="center" wrapText="1"/>
    </xf>
    <xf numFmtId="0" fontId="15" fillId="3" borderId="1" xfId="19" applyFont="1" applyFill="1" applyBorder="1" applyAlignment="1" applyProtection="1">
      <alignment vertical="center"/>
    </xf>
    <xf numFmtId="0" fontId="15" fillId="3" borderId="1" xfId="19" applyFont="1" applyFill="1" applyBorder="1" applyAlignment="1" applyProtection="1">
      <alignment horizontal="center" vertical="center"/>
    </xf>
    <xf numFmtId="0" fontId="22" fillId="0" borderId="1" xfId="19" applyFont="1" applyBorder="1" applyAlignment="1" applyProtection="1">
      <alignment horizontal="center" vertical="center" wrapText="1"/>
    </xf>
    <xf numFmtId="0" fontId="22" fillId="0" borderId="1" xfId="19" applyFont="1" applyBorder="1" applyAlignment="1" applyProtection="1">
      <alignment vertical="center" wrapText="1"/>
    </xf>
    <xf numFmtId="2" fontId="22" fillId="0" borderId="1" xfId="19" applyNumberFormat="1" applyFont="1" applyBorder="1" applyAlignment="1" applyProtection="1">
      <alignment horizontal="center" vertical="center"/>
    </xf>
    <xf numFmtId="4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1" xfId="12" applyNumberFormat="1" applyFont="1" applyBorder="1" applyAlignment="1" applyProtection="1">
      <alignment horizontal="center" vertical="center"/>
      <protection locked="0"/>
    </xf>
    <xf numFmtId="4" fontId="15" fillId="0" borderId="1" xfId="0" applyNumberFormat="1" applyFont="1" applyBorder="1" applyAlignment="1" applyProtection="1">
      <alignment horizontal="center" vertical="center" wrapText="1"/>
      <protection locked="0"/>
    </xf>
    <xf numFmtId="4" fontId="15" fillId="0" borderId="1" xfId="0" applyNumberFormat="1" applyFont="1" applyBorder="1" applyAlignment="1" applyProtection="1">
      <alignment horizontal="center" vertical="center"/>
      <protection locked="0"/>
    </xf>
    <xf numFmtId="4" fontId="15" fillId="0" borderId="1" xfId="14" applyNumberFormat="1" applyFont="1" applyBorder="1" applyAlignment="1" applyProtection="1">
      <alignment horizontal="center" vertical="center"/>
      <protection locked="0"/>
    </xf>
    <xf numFmtId="4" fontId="15" fillId="0" borderId="1" xfId="13" applyNumberFormat="1" applyFont="1" applyBorder="1" applyAlignment="1" applyProtection="1">
      <alignment horizontal="center" vertical="center" wrapText="1"/>
      <protection locked="0"/>
    </xf>
    <xf numFmtId="4" fontId="15" fillId="0" borderId="1" xfId="13" applyNumberFormat="1" applyFont="1" applyBorder="1" applyAlignment="1" applyProtection="1">
      <alignment horizontal="center" vertical="center"/>
      <protection locked="0"/>
    </xf>
    <xf numFmtId="4" fontId="22" fillId="0" borderId="1" xfId="19" applyNumberFormat="1" applyFont="1" applyBorder="1" applyAlignment="1" applyProtection="1">
      <alignment horizontal="center" vertical="center"/>
      <protection locked="0"/>
    </xf>
  </cellXfs>
  <cellStyles count="20">
    <cellStyle name="_PERSONAL" xfId="2" xr:uid="{00000000-0005-0000-0000-000000000000}"/>
    <cellStyle name="_PERSONAL_1" xfId="3" xr:uid="{00000000-0005-0000-0000-000001000000}"/>
    <cellStyle name="Comma [0]_laroux" xfId="4" xr:uid="{00000000-0005-0000-0000-000002000000}"/>
    <cellStyle name="Comma_laroux" xfId="5" xr:uid="{00000000-0005-0000-0000-000003000000}"/>
    <cellStyle name="Currency [0]_laroux" xfId="6" xr:uid="{00000000-0005-0000-0000-000004000000}"/>
    <cellStyle name="Currency_laroux" xfId="7" xr:uid="{00000000-0005-0000-0000-000005000000}"/>
    <cellStyle name="Normal" xfId="19" xr:uid="{00000000-0005-0000-0000-000006000000}"/>
    <cellStyle name="normální_laroux" xfId="8" xr:uid="{00000000-0005-0000-0000-000007000000}"/>
    <cellStyle name="Normalny" xfId="0" builtinId="0"/>
    <cellStyle name="Normalny 2" xfId="9" xr:uid="{00000000-0005-0000-0000-000009000000}"/>
    <cellStyle name="Normalny 3" xfId="1" xr:uid="{00000000-0005-0000-0000-00000A000000}"/>
    <cellStyle name="Normalny 4" xfId="13" xr:uid="{00000000-0005-0000-0000-00000B000000}"/>
    <cellStyle name="Normalny_SL_KOSZT_Dobr_1" xfId="18" xr:uid="{00000000-0005-0000-0000-00000C000000}"/>
    <cellStyle name="Normalny_SL_KOSZT_Dobr_1 2" xfId="15" xr:uid="{00000000-0005-0000-0000-00000D000000}"/>
    <cellStyle name="Normalny_SL_KOSZT_Dobr_3 2" xfId="17" xr:uid="{00000000-0005-0000-0000-00000E000000}"/>
    <cellStyle name="Normalny_Slkos_Str" xfId="14" xr:uid="{00000000-0005-0000-0000-00000F000000}"/>
    <cellStyle name="Normalny_TER_Chełmno_DP" xfId="16" xr:uid="{00000000-0005-0000-0000-000010000000}"/>
    <cellStyle name="Normalny_TER_choszcz_wa" xfId="11" xr:uid="{00000000-0005-0000-0000-000011000000}"/>
    <cellStyle name="Normalny_TER_Milsko_droga" xfId="12" xr:uid="{00000000-0005-0000-0000-000012000000}"/>
    <cellStyle name="Styl 1" xfId="10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0"/>
  <sheetViews>
    <sheetView tabSelected="1" showWhiteSpace="0" view="pageBreakPreview" zoomScale="106" zoomScaleNormal="100" zoomScaleSheetLayoutView="106" workbookViewId="0">
      <selection activeCell="A6" sqref="A6"/>
    </sheetView>
  </sheetViews>
  <sheetFormatPr defaultRowHeight="15"/>
  <cols>
    <col min="1" max="1" width="4.625" style="1" customWidth="1"/>
    <col min="2" max="2" width="11.625" style="59" customWidth="1"/>
    <col min="3" max="3" width="40.625" style="1" customWidth="1"/>
    <col min="4" max="4" width="6.625" style="1" customWidth="1"/>
    <col min="5" max="5" width="7.625" style="1" customWidth="1"/>
    <col min="6" max="6" width="12.625" style="1" customWidth="1"/>
    <col min="7" max="7" width="14.625" style="1" customWidth="1"/>
    <col min="8" max="8" width="11.875" style="1" customWidth="1"/>
    <col min="9" max="16384" width="9" style="1"/>
  </cols>
  <sheetData>
    <row r="1" spans="1:7" ht="15.75">
      <c r="A1" s="151" t="s">
        <v>448</v>
      </c>
      <c r="B1" s="152"/>
      <c r="C1" s="152"/>
      <c r="D1" s="152"/>
      <c r="E1" s="152"/>
      <c r="F1" s="152"/>
      <c r="G1" s="152"/>
    </row>
    <row r="2" spans="1:7">
      <c r="A2" s="153" t="s">
        <v>447</v>
      </c>
      <c r="B2" s="154"/>
      <c r="C2" s="154"/>
      <c r="D2" s="154"/>
      <c r="E2" s="154"/>
      <c r="F2" s="154"/>
      <c r="G2" s="154"/>
    </row>
    <row r="3" spans="1:7" ht="32.1" customHeight="1">
      <c r="A3" s="2" t="s">
        <v>449</v>
      </c>
      <c r="B3" s="2"/>
      <c r="C3" s="2"/>
      <c r="D3" s="2"/>
      <c r="E3" s="2"/>
      <c r="F3" s="2"/>
      <c r="G3" s="2"/>
    </row>
    <row r="4" spans="1:7">
      <c r="A4" s="3"/>
      <c r="B4" s="3"/>
      <c r="C4" s="3"/>
      <c r="D4" s="3"/>
      <c r="E4" s="3"/>
      <c r="F4" s="3"/>
      <c r="G4" s="3"/>
    </row>
    <row r="5" spans="1:7" ht="45">
      <c r="A5" s="4" t="s">
        <v>443</v>
      </c>
      <c r="B5" s="5" t="s">
        <v>450</v>
      </c>
      <c r="C5" s="5" t="s">
        <v>0</v>
      </c>
      <c r="D5" s="5" t="s">
        <v>444</v>
      </c>
      <c r="E5" s="5" t="s">
        <v>1</v>
      </c>
      <c r="F5" s="5" t="s">
        <v>445</v>
      </c>
      <c r="G5" s="5" t="s">
        <v>446</v>
      </c>
    </row>
    <row r="6" spans="1:7">
      <c r="A6" s="4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spans="1:7">
      <c r="A7" s="7" t="s">
        <v>427</v>
      </c>
      <c r="B7" s="8"/>
      <c r="C7" s="8"/>
      <c r="D7" s="8"/>
      <c r="E7" s="8"/>
      <c r="F7" s="8"/>
      <c r="G7" s="9"/>
    </row>
    <row r="8" spans="1:7">
      <c r="A8" s="4"/>
      <c r="B8" s="10" t="s">
        <v>4</v>
      </c>
      <c r="C8" s="11" t="s">
        <v>2</v>
      </c>
      <c r="D8" s="11"/>
      <c r="E8" s="11"/>
      <c r="F8" s="11"/>
      <c r="G8" s="11"/>
    </row>
    <row r="9" spans="1:7" s="67" customFormat="1" ht="45">
      <c r="A9" s="12"/>
      <c r="B9" s="13" t="s">
        <v>5</v>
      </c>
      <c r="C9" s="14" t="s">
        <v>6</v>
      </c>
      <c r="D9" s="14"/>
      <c r="E9" s="14"/>
      <c r="F9" s="14"/>
      <c r="G9" s="14"/>
    </row>
    <row r="10" spans="1:7" s="67" customFormat="1" ht="45">
      <c r="A10" s="12">
        <v>1</v>
      </c>
      <c r="B10" s="15"/>
      <c r="C10" s="16" t="s">
        <v>6</v>
      </c>
      <c r="D10" s="15" t="s">
        <v>3</v>
      </c>
      <c r="E10" s="68">
        <v>0.84</v>
      </c>
      <c r="F10" s="165">
        <v>0</v>
      </c>
      <c r="G10" s="68">
        <f>ROUND(E10*ROUND(F10,2),2)</f>
        <v>0</v>
      </c>
    </row>
    <row r="11" spans="1:7" s="67" customFormat="1">
      <c r="A11" s="12"/>
      <c r="B11" s="13" t="s">
        <v>18</v>
      </c>
      <c r="C11" s="14" t="s">
        <v>19</v>
      </c>
      <c r="D11" s="14"/>
      <c r="E11" s="14"/>
      <c r="F11" s="14"/>
      <c r="G11" s="14"/>
    </row>
    <row r="12" spans="1:7" s="67" customFormat="1" ht="45">
      <c r="A12" s="12">
        <f>A10+1</f>
        <v>2</v>
      </c>
      <c r="B12" s="15"/>
      <c r="C12" s="16" t="s">
        <v>22</v>
      </c>
      <c r="D12" s="15" t="s">
        <v>20</v>
      </c>
      <c r="E12" s="68">
        <v>4</v>
      </c>
      <c r="F12" s="165">
        <v>0</v>
      </c>
      <c r="G12" s="68">
        <f t="shared" ref="G12:G17" si="0">ROUND(E12*ROUND(F12,2),2)</f>
        <v>0</v>
      </c>
    </row>
    <row r="13" spans="1:7" s="67" customFormat="1" ht="45">
      <c r="A13" s="12">
        <f>A12+1</f>
        <v>3</v>
      </c>
      <c r="B13" s="15"/>
      <c r="C13" s="16" t="s">
        <v>23</v>
      </c>
      <c r="D13" s="15" t="s">
        <v>20</v>
      </c>
      <c r="E13" s="68">
        <v>20</v>
      </c>
      <c r="F13" s="165">
        <v>0</v>
      </c>
      <c r="G13" s="68">
        <f t="shared" si="0"/>
        <v>0</v>
      </c>
    </row>
    <row r="14" spans="1:7" s="67" customFormat="1" ht="45">
      <c r="A14" s="12">
        <f t="shared" ref="A14:A17" si="1">A13+1</f>
        <v>4</v>
      </c>
      <c r="B14" s="15"/>
      <c r="C14" s="16" t="s">
        <v>24</v>
      </c>
      <c r="D14" s="15" t="s">
        <v>20</v>
      </c>
      <c r="E14" s="68">
        <v>13</v>
      </c>
      <c r="F14" s="165">
        <v>0</v>
      </c>
      <c r="G14" s="68">
        <f t="shared" si="0"/>
        <v>0</v>
      </c>
    </row>
    <row r="15" spans="1:7" s="67" customFormat="1" ht="45">
      <c r="A15" s="12">
        <f t="shared" si="1"/>
        <v>5</v>
      </c>
      <c r="B15" s="15"/>
      <c r="C15" s="16" t="s">
        <v>25</v>
      </c>
      <c r="D15" s="15" t="s">
        <v>20</v>
      </c>
      <c r="E15" s="68">
        <v>9</v>
      </c>
      <c r="F15" s="165">
        <v>0</v>
      </c>
      <c r="G15" s="68">
        <f t="shared" si="0"/>
        <v>0</v>
      </c>
    </row>
    <row r="16" spans="1:7" s="67" customFormat="1" ht="45">
      <c r="A16" s="12">
        <f t="shared" si="1"/>
        <v>6</v>
      </c>
      <c r="B16" s="15"/>
      <c r="C16" s="16" t="s">
        <v>26</v>
      </c>
      <c r="D16" s="15" t="s">
        <v>20</v>
      </c>
      <c r="E16" s="68">
        <v>7</v>
      </c>
      <c r="F16" s="165">
        <v>0</v>
      </c>
      <c r="G16" s="68">
        <f t="shared" si="0"/>
        <v>0</v>
      </c>
    </row>
    <row r="17" spans="1:7" s="67" customFormat="1" ht="45">
      <c r="A17" s="12">
        <f t="shared" si="1"/>
        <v>7</v>
      </c>
      <c r="B17" s="15"/>
      <c r="C17" s="16" t="s">
        <v>27</v>
      </c>
      <c r="D17" s="15" t="s">
        <v>20</v>
      </c>
      <c r="E17" s="68">
        <v>2</v>
      </c>
      <c r="F17" s="165">
        <v>0</v>
      </c>
      <c r="G17" s="68">
        <f t="shared" si="0"/>
        <v>0</v>
      </c>
    </row>
    <row r="18" spans="1:7" s="67" customFormat="1">
      <c r="A18" s="12"/>
      <c r="B18" s="13" t="s">
        <v>28</v>
      </c>
      <c r="C18" s="14" t="s">
        <v>29</v>
      </c>
      <c r="D18" s="14"/>
      <c r="E18" s="14"/>
      <c r="F18" s="14"/>
      <c r="G18" s="14"/>
    </row>
    <row r="19" spans="1:7" s="67" customFormat="1" ht="45">
      <c r="A19" s="12">
        <f>A17+1</f>
        <v>8</v>
      </c>
      <c r="B19" s="15"/>
      <c r="C19" s="16" t="s">
        <v>30</v>
      </c>
      <c r="D19" s="15" t="s">
        <v>430</v>
      </c>
      <c r="E19" s="68">
        <v>6164</v>
      </c>
      <c r="F19" s="165">
        <v>0</v>
      </c>
      <c r="G19" s="68">
        <f>ROUND(E19*ROUND(F19,2),2)</f>
        <v>0</v>
      </c>
    </row>
    <row r="20" spans="1:7" s="67" customFormat="1">
      <c r="A20" s="12"/>
      <c r="B20" s="13" t="s">
        <v>47</v>
      </c>
      <c r="C20" s="14" t="s">
        <v>48</v>
      </c>
      <c r="D20" s="14"/>
      <c r="E20" s="14"/>
      <c r="F20" s="14"/>
      <c r="G20" s="14"/>
    </row>
    <row r="21" spans="1:7" s="67" customFormat="1" ht="30">
      <c r="A21" s="12">
        <f>A19+1</f>
        <v>9</v>
      </c>
      <c r="B21" s="15"/>
      <c r="C21" s="16" t="s">
        <v>50</v>
      </c>
      <c r="D21" s="15" t="s">
        <v>430</v>
      </c>
      <c r="E21" s="68">
        <v>7450</v>
      </c>
      <c r="F21" s="165">
        <v>0</v>
      </c>
      <c r="G21" s="68">
        <f t="shared" ref="G21:G29" si="2">ROUND(E21*ROUND(F21,2),2)</f>
        <v>0</v>
      </c>
    </row>
    <row r="22" spans="1:7" s="67" customFormat="1" ht="17.25">
      <c r="A22" s="12">
        <f t="shared" ref="A22:A29" si="3">A21+1</f>
        <v>10</v>
      </c>
      <c r="B22" s="15"/>
      <c r="C22" s="16" t="s">
        <v>49</v>
      </c>
      <c r="D22" s="15" t="s">
        <v>430</v>
      </c>
      <c r="E22" s="68">
        <v>15.5</v>
      </c>
      <c r="F22" s="165">
        <v>0</v>
      </c>
      <c r="G22" s="68">
        <f t="shared" si="2"/>
        <v>0</v>
      </c>
    </row>
    <row r="23" spans="1:7" s="67" customFormat="1" ht="45">
      <c r="A23" s="12">
        <f t="shared" si="3"/>
        <v>11</v>
      </c>
      <c r="B23" s="15"/>
      <c r="C23" s="16" t="s">
        <v>133</v>
      </c>
      <c r="D23" s="15" t="s">
        <v>430</v>
      </c>
      <c r="E23" s="68">
        <v>19.5</v>
      </c>
      <c r="F23" s="165">
        <v>0</v>
      </c>
      <c r="G23" s="68">
        <f t="shared" si="2"/>
        <v>0</v>
      </c>
    </row>
    <row r="24" spans="1:7" s="67" customFormat="1" ht="30">
      <c r="A24" s="12">
        <f t="shared" si="3"/>
        <v>12</v>
      </c>
      <c r="B24" s="15"/>
      <c r="C24" s="16" t="s">
        <v>51</v>
      </c>
      <c r="D24" s="15" t="s">
        <v>33</v>
      </c>
      <c r="E24" s="68">
        <v>1631</v>
      </c>
      <c r="F24" s="165">
        <v>0</v>
      </c>
      <c r="G24" s="68">
        <f t="shared" si="2"/>
        <v>0</v>
      </c>
    </row>
    <row r="25" spans="1:7" s="67" customFormat="1" ht="30">
      <c r="A25" s="12">
        <f t="shared" si="3"/>
        <v>13</v>
      </c>
      <c r="B25" s="15"/>
      <c r="C25" s="16" t="s">
        <v>131</v>
      </c>
      <c r="D25" s="15" t="s">
        <v>132</v>
      </c>
      <c r="E25" s="68">
        <v>4</v>
      </c>
      <c r="F25" s="165">
        <v>0</v>
      </c>
      <c r="G25" s="68">
        <f t="shared" si="2"/>
        <v>0</v>
      </c>
    </row>
    <row r="26" spans="1:7" s="67" customFormat="1">
      <c r="A26" s="12">
        <f t="shared" si="3"/>
        <v>14</v>
      </c>
      <c r="B26" s="15"/>
      <c r="C26" s="16" t="s">
        <v>52</v>
      </c>
      <c r="D26" s="15" t="s">
        <v>33</v>
      </c>
      <c r="E26" s="68">
        <v>7</v>
      </c>
      <c r="F26" s="165">
        <v>0</v>
      </c>
      <c r="G26" s="68">
        <f t="shared" si="2"/>
        <v>0</v>
      </c>
    </row>
    <row r="27" spans="1:7" s="67" customFormat="1" ht="30">
      <c r="A27" s="12">
        <f t="shared" si="3"/>
        <v>15</v>
      </c>
      <c r="B27" s="15"/>
      <c r="C27" s="16" t="s">
        <v>54</v>
      </c>
      <c r="D27" s="15" t="s">
        <v>20</v>
      </c>
      <c r="E27" s="68">
        <v>2</v>
      </c>
      <c r="F27" s="165">
        <v>0</v>
      </c>
      <c r="G27" s="68">
        <f t="shared" si="2"/>
        <v>0</v>
      </c>
    </row>
    <row r="28" spans="1:7" s="67" customFormat="1">
      <c r="A28" s="12">
        <f t="shared" si="3"/>
        <v>16</v>
      </c>
      <c r="B28" s="15"/>
      <c r="C28" s="16" t="s">
        <v>17</v>
      </c>
      <c r="D28" s="15" t="s">
        <v>33</v>
      </c>
      <c r="E28" s="68">
        <v>8.3000000000000007</v>
      </c>
      <c r="F28" s="165">
        <v>0</v>
      </c>
      <c r="G28" s="68">
        <f t="shared" si="2"/>
        <v>0</v>
      </c>
    </row>
    <row r="29" spans="1:7" s="67" customFormat="1">
      <c r="A29" s="12">
        <f t="shared" si="3"/>
        <v>17</v>
      </c>
      <c r="B29" s="15"/>
      <c r="C29" s="16" t="s">
        <v>53</v>
      </c>
      <c r="D29" s="15" t="s">
        <v>33</v>
      </c>
      <c r="E29" s="68">
        <v>47.2</v>
      </c>
      <c r="F29" s="165">
        <v>0</v>
      </c>
      <c r="G29" s="68">
        <f t="shared" si="2"/>
        <v>0</v>
      </c>
    </row>
    <row r="30" spans="1:7" s="67" customFormat="1" ht="30">
      <c r="A30" s="12"/>
      <c r="B30" s="13" t="s">
        <v>31</v>
      </c>
      <c r="C30" s="14" t="s">
        <v>32</v>
      </c>
      <c r="D30" s="14"/>
      <c r="E30" s="14"/>
      <c r="F30" s="14"/>
      <c r="G30" s="14"/>
    </row>
    <row r="31" spans="1:7" s="67" customFormat="1" ht="30">
      <c r="A31" s="12">
        <f>A29+1</f>
        <v>18</v>
      </c>
      <c r="B31" s="15"/>
      <c r="C31" s="16" t="s">
        <v>130</v>
      </c>
      <c r="D31" s="15" t="s">
        <v>33</v>
      </c>
      <c r="E31" s="69">
        <v>76</v>
      </c>
      <c r="F31" s="165">
        <v>0</v>
      </c>
      <c r="G31" s="68">
        <f>ROUND(E31*ROUND(F31,2),2)</f>
        <v>0</v>
      </c>
    </row>
    <row r="32" spans="1:7" s="67" customFormat="1" ht="30">
      <c r="A32" s="12"/>
      <c r="B32" s="13" t="s">
        <v>34</v>
      </c>
      <c r="C32" s="14" t="s">
        <v>127</v>
      </c>
      <c r="D32" s="14"/>
      <c r="E32" s="14"/>
      <c r="F32" s="14"/>
      <c r="G32" s="14"/>
    </row>
    <row r="33" spans="1:7" s="67" customFormat="1" ht="30">
      <c r="A33" s="12">
        <f>A31+1</f>
        <v>19</v>
      </c>
      <c r="B33" s="15"/>
      <c r="C33" s="16" t="s">
        <v>129</v>
      </c>
      <c r="D33" s="15" t="s">
        <v>33</v>
      </c>
      <c r="E33" s="69">
        <v>58.5</v>
      </c>
      <c r="F33" s="165">
        <v>0</v>
      </c>
      <c r="G33" s="68">
        <f t="shared" ref="G33:G34" si="4">ROUND(E33*ROUND(F33,2),2)</f>
        <v>0</v>
      </c>
    </row>
    <row r="34" spans="1:7" s="67" customFormat="1" ht="30">
      <c r="A34" s="12">
        <f t="shared" ref="A34" si="5">A33+1</f>
        <v>20</v>
      </c>
      <c r="B34" s="15"/>
      <c r="C34" s="16" t="s">
        <v>128</v>
      </c>
      <c r="D34" s="15" t="s">
        <v>20</v>
      </c>
      <c r="E34" s="69">
        <v>15</v>
      </c>
      <c r="F34" s="165">
        <v>0</v>
      </c>
      <c r="G34" s="68">
        <f t="shared" si="4"/>
        <v>0</v>
      </c>
    </row>
    <row r="35" spans="1:7">
      <c r="A35" s="17"/>
      <c r="B35" s="18" t="s">
        <v>35</v>
      </c>
      <c r="C35" s="19" t="s">
        <v>12</v>
      </c>
      <c r="D35" s="19"/>
      <c r="E35" s="19"/>
      <c r="F35" s="19"/>
      <c r="G35" s="19"/>
    </row>
    <row r="36" spans="1:7">
      <c r="A36" s="12"/>
      <c r="B36" s="13" t="s">
        <v>36</v>
      </c>
      <c r="C36" s="14" t="s">
        <v>37</v>
      </c>
      <c r="D36" s="14"/>
      <c r="E36" s="14"/>
      <c r="F36" s="14"/>
      <c r="G36" s="14"/>
    </row>
    <row r="37" spans="1:7" s="67" customFormat="1" ht="45">
      <c r="A37" s="12">
        <f>A34+1</f>
        <v>21</v>
      </c>
      <c r="B37" s="15"/>
      <c r="C37" s="16" t="s">
        <v>410</v>
      </c>
      <c r="D37" s="15" t="s">
        <v>431</v>
      </c>
      <c r="E37" s="68">
        <v>2063</v>
      </c>
      <c r="F37" s="165">
        <v>0</v>
      </c>
      <c r="G37" s="68">
        <f>ROUND(E37*ROUND(F37,2),2)</f>
        <v>0</v>
      </c>
    </row>
    <row r="38" spans="1:7" s="67" customFormat="1">
      <c r="A38" s="12"/>
      <c r="B38" s="13" t="s">
        <v>38</v>
      </c>
      <c r="C38" s="14" t="s">
        <v>13</v>
      </c>
      <c r="D38" s="14"/>
      <c r="E38" s="14"/>
      <c r="F38" s="14"/>
      <c r="G38" s="14"/>
    </row>
    <row r="39" spans="1:7" s="67" customFormat="1" ht="45">
      <c r="A39" s="12">
        <f>A37+1</f>
        <v>22</v>
      </c>
      <c r="B39" s="15"/>
      <c r="C39" s="16" t="s">
        <v>39</v>
      </c>
      <c r="D39" s="15" t="s">
        <v>431</v>
      </c>
      <c r="E39" s="68">
        <v>815</v>
      </c>
      <c r="F39" s="165">
        <v>0</v>
      </c>
      <c r="G39" s="68">
        <f>ROUND(E39*ROUND(F39,2),2)</f>
        <v>0</v>
      </c>
    </row>
    <row r="40" spans="1:7">
      <c r="A40" s="20"/>
      <c r="B40" s="18" t="s">
        <v>40</v>
      </c>
      <c r="C40" s="19" t="s">
        <v>7</v>
      </c>
      <c r="D40" s="19"/>
      <c r="E40" s="19"/>
      <c r="F40" s="19"/>
      <c r="G40" s="19"/>
    </row>
    <row r="41" spans="1:7" s="67" customFormat="1" ht="30">
      <c r="A41" s="12"/>
      <c r="B41" s="13" t="s">
        <v>41</v>
      </c>
      <c r="C41" s="14" t="s">
        <v>42</v>
      </c>
      <c r="D41" s="14"/>
      <c r="E41" s="14"/>
      <c r="F41" s="14"/>
      <c r="G41" s="14"/>
    </row>
    <row r="42" spans="1:7" s="67" customFormat="1" ht="17.25">
      <c r="A42" s="12">
        <f>A39+1</f>
        <v>23</v>
      </c>
      <c r="B42" s="13"/>
      <c r="C42" s="16" t="s">
        <v>43</v>
      </c>
      <c r="D42" s="15" t="s">
        <v>430</v>
      </c>
      <c r="E42" s="68">
        <v>5376</v>
      </c>
      <c r="F42" s="165">
        <v>0</v>
      </c>
      <c r="G42" s="68">
        <f t="shared" ref="G42:G47" si="6">ROUND(E42*ROUND(F42,2),2)</f>
        <v>0</v>
      </c>
    </row>
    <row r="43" spans="1:7" s="67" customFormat="1" ht="30">
      <c r="A43" s="12">
        <f t="shared" ref="A43:A47" si="7">A42+1</f>
        <v>24</v>
      </c>
      <c r="B43" s="13"/>
      <c r="C43" s="16" t="s">
        <v>44</v>
      </c>
      <c r="D43" s="15" t="s">
        <v>430</v>
      </c>
      <c r="E43" s="68">
        <v>298</v>
      </c>
      <c r="F43" s="165">
        <v>0</v>
      </c>
      <c r="G43" s="68">
        <f t="shared" si="6"/>
        <v>0</v>
      </c>
    </row>
    <row r="44" spans="1:7" s="67" customFormat="1" ht="30">
      <c r="A44" s="12">
        <f t="shared" si="7"/>
        <v>25</v>
      </c>
      <c r="B44" s="13"/>
      <c r="C44" s="16" t="s">
        <v>45</v>
      </c>
      <c r="D44" s="15" t="s">
        <v>430</v>
      </c>
      <c r="E44" s="68">
        <v>23</v>
      </c>
      <c r="F44" s="165">
        <v>0</v>
      </c>
      <c r="G44" s="68">
        <f t="shared" si="6"/>
        <v>0</v>
      </c>
    </row>
    <row r="45" spans="1:7" s="67" customFormat="1" ht="17.25">
      <c r="A45" s="12">
        <f t="shared" si="7"/>
        <v>26</v>
      </c>
      <c r="B45" s="13"/>
      <c r="C45" s="16" t="s">
        <v>46</v>
      </c>
      <c r="D45" s="15" t="s">
        <v>430</v>
      </c>
      <c r="E45" s="68">
        <v>2046</v>
      </c>
      <c r="F45" s="165">
        <v>0</v>
      </c>
      <c r="G45" s="68">
        <f t="shared" si="6"/>
        <v>0</v>
      </c>
    </row>
    <row r="46" spans="1:7" s="67" customFormat="1" ht="30">
      <c r="A46" s="12">
        <f t="shared" si="7"/>
        <v>27</v>
      </c>
      <c r="B46" s="13"/>
      <c r="C46" s="16" t="s">
        <v>55</v>
      </c>
      <c r="D46" s="15" t="s">
        <v>430</v>
      </c>
      <c r="E46" s="68">
        <v>312</v>
      </c>
      <c r="F46" s="165">
        <v>0</v>
      </c>
      <c r="G46" s="68">
        <f t="shared" si="6"/>
        <v>0</v>
      </c>
    </row>
    <row r="47" spans="1:7" s="67" customFormat="1" ht="30">
      <c r="A47" s="12">
        <f t="shared" si="7"/>
        <v>28</v>
      </c>
      <c r="B47" s="13"/>
      <c r="C47" s="16" t="s">
        <v>72</v>
      </c>
      <c r="D47" s="15" t="s">
        <v>430</v>
      </c>
      <c r="E47" s="68">
        <v>49</v>
      </c>
      <c r="F47" s="165">
        <v>0</v>
      </c>
      <c r="G47" s="68">
        <f t="shared" si="6"/>
        <v>0</v>
      </c>
    </row>
    <row r="48" spans="1:7" s="67" customFormat="1" ht="30">
      <c r="A48" s="12"/>
      <c r="B48" s="13" t="s">
        <v>56</v>
      </c>
      <c r="C48" s="14" t="s">
        <v>57</v>
      </c>
      <c r="D48" s="14"/>
      <c r="E48" s="14"/>
      <c r="F48" s="14"/>
      <c r="G48" s="14"/>
    </row>
    <row r="49" spans="1:7" s="67" customFormat="1" ht="45">
      <c r="A49" s="12">
        <f>A47+1</f>
        <v>29</v>
      </c>
      <c r="B49" s="15"/>
      <c r="C49" s="16" t="s">
        <v>60</v>
      </c>
      <c r="D49" s="15" t="s">
        <v>430</v>
      </c>
      <c r="E49" s="68">
        <v>5376</v>
      </c>
      <c r="F49" s="165">
        <v>0</v>
      </c>
      <c r="G49" s="68">
        <f t="shared" ref="G49:G53" si="8">ROUND(E49*ROUND(F49,2),2)</f>
        <v>0</v>
      </c>
    </row>
    <row r="50" spans="1:7" s="67" customFormat="1" ht="45">
      <c r="A50" s="12">
        <f t="shared" ref="A50:A53" si="9">A49+1</f>
        <v>30</v>
      </c>
      <c r="B50" s="15"/>
      <c r="C50" s="16" t="s">
        <v>58</v>
      </c>
      <c r="D50" s="15" t="s">
        <v>430</v>
      </c>
      <c r="E50" s="68">
        <v>298</v>
      </c>
      <c r="F50" s="165">
        <v>0</v>
      </c>
      <c r="G50" s="68">
        <f t="shared" si="8"/>
        <v>0</v>
      </c>
    </row>
    <row r="51" spans="1:7" s="67" customFormat="1" ht="60">
      <c r="A51" s="12">
        <f t="shared" si="9"/>
        <v>31</v>
      </c>
      <c r="B51" s="15"/>
      <c r="C51" s="16" t="s">
        <v>59</v>
      </c>
      <c r="D51" s="15" t="s">
        <v>430</v>
      </c>
      <c r="E51" s="68">
        <v>23</v>
      </c>
      <c r="F51" s="165">
        <v>0</v>
      </c>
      <c r="G51" s="68">
        <f t="shared" si="8"/>
        <v>0</v>
      </c>
    </row>
    <row r="52" spans="1:7" s="67" customFormat="1" ht="45">
      <c r="A52" s="12">
        <f t="shared" si="9"/>
        <v>32</v>
      </c>
      <c r="B52" s="15"/>
      <c r="C52" s="16" t="s">
        <v>61</v>
      </c>
      <c r="D52" s="15" t="s">
        <v>430</v>
      </c>
      <c r="E52" s="68">
        <v>2046</v>
      </c>
      <c r="F52" s="165">
        <v>0</v>
      </c>
      <c r="G52" s="68">
        <f t="shared" si="8"/>
        <v>0</v>
      </c>
    </row>
    <row r="53" spans="1:7" s="67" customFormat="1" ht="45">
      <c r="A53" s="12">
        <f t="shared" si="9"/>
        <v>33</v>
      </c>
      <c r="B53" s="15"/>
      <c r="C53" s="16" t="s">
        <v>62</v>
      </c>
      <c r="D53" s="15" t="s">
        <v>430</v>
      </c>
      <c r="E53" s="68">
        <v>312</v>
      </c>
      <c r="F53" s="165">
        <v>0</v>
      </c>
      <c r="G53" s="68">
        <f t="shared" si="8"/>
        <v>0</v>
      </c>
    </row>
    <row r="54" spans="1:7" s="67" customFormat="1" ht="30">
      <c r="A54" s="12"/>
      <c r="B54" s="13" t="s">
        <v>63</v>
      </c>
      <c r="C54" s="14" t="s">
        <v>64</v>
      </c>
      <c r="D54" s="14"/>
      <c r="E54" s="14"/>
      <c r="F54" s="14"/>
      <c r="G54" s="14"/>
    </row>
    <row r="55" spans="1:7" s="67" customFormat="1" ht="45">
      <c r="A55" s="12">
        <f>A53+1</f>
        <v>34</v>
      </c>
      <c r="B55" s="13"/>
      <c r="C55" s="21" t="s">
        <v>65</v>
      </c>
      <c r="D55" s="15" t="s">
        <v>430</v>
      </c>
      <c r="E55" s="68">
        <v>5632</v>
      </c>
      <c r="F55" s="165">
        <v>0</v>
      </c>
      <c r="G55" s="68">
        <f t="shared" ref="G55:G56" si="10">ROUND(E55*ROUND(F55,2),2)</f>
        <v>0</v>
      </c>
    </row>
    <row r="56" spans="1:7" s="67" customFormat="1" ht="45">
      <c r="A56" s="12">
        <f t="shared" ref="A56" si="11">A55+1</f>
        <v>35</v>
      </c>
      <c r="B56" s="13"/>
      <c r="C56" s="21" t="s">
        <v>73</v>
      </c>
      <c r="D56" s="15" t="s">
        <v>430</v>
      </c>
      <c r="E56" s="68">
        <v>49</v>
      </c>
      <c r="F56" s="165">
        <v>0</v>
      </c>
      <c r="G56" s="68">
        <f t="shared" si="10"/>
        <v>0</v>
      </c>
    </row>
    <row r="57" spans="1:7" s="67" customFormat="1">
      <c r="A57" s="12"/>
      <c r="B57" s="13" t="s">
        <v>66</v>
      </c>
      <c r="C57" s="14" t="s">
        <v>67</v>
      </c>
      <c r="D57" s="14"/>
      <c r="E57" s="14"/>
      <c r="F57" s="14"/>
      <c r="G57" s="14"/>
    </row>
    <row r="58" spans="1:7" s="67" customFormat="1" ht="45">
      <c r="A58" s="12">
        <f>A56+1</f>
        <v>36</v>
      </c>
      <c r="B58" s="13"/>
      <c r="C58" s="21" t="s">
        <v>74</v>
      </c>
      <c r="D58" s="15" t="s">
        <v>430</v>
      </c>
      <c r="E58" s="68">
        <v>49</v>
      </c>
      <c r="F58" s="165">
        <v>0</v>
      </c>
      <c r="G58" s="68">
        <f>ROUND(E58*ROUND(F58,2),2)</f>
        <v>0</v>
      </c>
    </row>
    <row r="59" spans="1:7">
      <c r="A59" s="20"/>
      <c r="B59" s="18" t="s">
        <v>93</v>
      </c>
      <c r="C59" s="19" t="s">
        <v>8</v>
      </c>
      <c r="D59" s="19"/>
      <c r="E59" s="19"/>
      <c r="F59" s="19"/>
      <c r="G59" s="19"/>
    </row>
    <row r="60" spans="1:7" s="67" customFormat="1">
      <c r="A60" s="12"/>
      <c r="B60" s="13" t="s">
        <v>70</v>
      </c>
      <c r="C60" s="14" t="s">
        <v>71</v>
      </c>
      <c r="D60" s="14"/>
      <c r="E60" s="14"/>
      <c r="F60" s="14"/>
      <c r="G60" s="14"/>
    </row>
    <row r="61" spans="1:7" s="67" customFormat="1" ht="45">
      <c r="A61" s="12">
        <f>A58+1</f>
        <v>37</v>
      </c>
      <c r="B61" s="13"/>
      <c r="C61" s="21" t="s">
        <v>75</v>
      </c>
      <c r="D61" s="15" t="s">
        <v>430</v>
      </c>
      <c r="E61" s="68">
        <v>49</v>
      </c>
      <c r="F61" s="165">
        <v>0</v>
      </c>
      <c r="G61" s="68">
        <f>ROUND(E61*ROUND(F61,2),2)</f>
        <v>0</v>
      </c>
    </row>
    <row r="62" spans="1:7" s="67" customFormat="1" ht="30">
      <c r="A62" s="12"/>
      <c r="B62" s="13" t="s">
        <v>68</v>
      </c>
      <c r="C62" s="14" t="s">
        <v>69</v>
      </c>
      <c r="D62" s="14"/>
      <c r="E62" s="14"/>
      <c r="F62" s="14"/>
      <c r="G62" s="14"/>
    </row>
    <row r="63" spans="1:7" s="67" customFormat="1" ht="45">
      <c r="A63" s="12">
        <f>A61+1</f>
        <v>38</v>
      </c>
      <c r="B63" s="13"/>
      <c r="C63" s="21" t="s">
        <v>78</v>
      </c>
      <c r="D63" s="15" t="s">
        <v>430</v>
      </c>
      <c r="E63" s="68">
        <v>5422</v>
      </c>
      <c r="F63" s="165">
        <v>0</v>
      </c>
      <c r="G63" s="68">
        <f>ROUND(E63*ROUND(F63,2),2)</f>
        <v>0</v>
      </c>
    </row>
    <row r="64" spans="1:7" s="67" customFormat="1" ht="45">
      <c r="A64" s="12">
        <f t="shared" ref="A64" si="12">A63+1</f>
        <v>39</v>
      </c>
      <c r="B64" s="13"/>
      <c r="C64" s="21" t="s">
        <v>79</v>
      </c>
      <c r="D64" s="15" t="s">
        <v>430</v>
      </c>
      <c r="E64" s="68">
        <v>2298</v>
      </c>
      <c r="F64" s="165">
        <v>0</v>
      </c>
      <c r="G64" s="68">
        <f>ROUND(E64*ROUND(F64,2),2)</f>
        <v>0</v>
      </c>
    </row>
    <row r="65" spans="1:7" s="67" customFormat="1" ht="30">
      <c r="A65" s="12"/>
      <c r="B65" s="13" t="s">
        <v>76</v>
      </c>
      <c r="C65" s="14" t="s">
        <v>77</v>
      </c>
      <c r="D65" s="14"/>
      <c r="E65" s="14"/>
      <c r="F65" s="14"/>
      <c r="G65" s="14"/>
    </row>
    <row r="66" spans="1:7" s="67" customFormat="1" ht="45">
      <c r="A66" s="12">
        <f>A64+1</f>
        <v>40</v>
      </c>
      <c r="B66" s="13"/>
      <c r="C66" s="21" t="s">
        <v>80</v>
      </c>
      <c r="D66" s="15" t="s">
        <v>430</v>
      </c>
      <c r="E66" s="68">
        <v>5376</v>
      </c>
      <c r="F66" s="165">
        <v>0</v>
      </c>
      <c r="G66" s="68">
        <f t="shared" ref="G66:G67" si="13">ROUND(E66*ROUND(F66,2),2)</f>
        <v>0</v>
      </c>
    </row>
    <row r="67" spans="1:7" s="67" customFormat="1" ht="45">
      <c r="A67" s="12">
        <f t="shared" ref="A67" si="14">A66+1</f>
        <v>41</v>
      </c>
      <c r="B67" s="13"/>
      <c r="C67" s="21" t="s">
        <v>81</v>
      </c>
      <c r="D67" s="15" t="s">
        <v>430</v>
      </c>
      <c r="E67" s="68">
        <v>298</v>
      </c>
      <c r="F67" s="165">
        <v>0</v>
      </c>
      <c r="G67" s="68">
        <f t="shared" si="13"/>
        <v>0</v>
      </c>
    </row>
    <row r="68" spans="1:7" s="67" customFormat="1">
      <c r="A68" s="12"/>
      <c r="B68" s="13" t="s">
        <v>82</v>
      </c>
      <c r="C68" s="14" t="s">
        <v>83</v>
      </c>
      <c r="D68" s="14"/>
      <c r="E68" s="14"/>
      <c r="F68" s="14"/>
      <c r="G68" s="14"/>
    </row>
    <row r="69" spans="1:7" s="67" customFormat="1" ht="30">
      <c r="A69" s="12">
        <f>A67+1</f>
        <v>42</v>
      </c>
      <c r="B69" s="13"/>
      <c r="C69" s="21" t="s">
        <v>84</v>
      </c>
      <c r="D69" s="15" t="s">
        <v>430</v>
      </c>
      <c r="E69" s="68">
        <v>44</v>
      </c>
      <c r="F69" s="165">
        <v>0</v>
      </c>
      <c r="G69" s="68">
        <f>ROUND(E69*ROUND(F69,2),2)</f>
        <v>0</v>
      </c>
    </row>
    <row r="70" spans="1:7" s="67" customFormat="1" ht="30">
      <c r="A70" s="12"/>
      <c r="B70" s="13" t="s">
        <v>85</v>
      </c>
      <c r="C70" s="14" t="s">
        <v>86</v>
      </c>
      <c r="D70" s="14"/>
      <c r="E70" s="14"/>
      <c r="F70" s="14"/>
      <c r="G70" s="14"/>
    </row>
    <row r="71" spans="1:7" s="67" customFormat="1" ht="60">
      <c r="A71" s="12">
        <f>A69+1</f>
        <v>43</v>
      </c>
      <c r="B71" s="15"/>
      <c r="C71" s="21" t="s">
        <v>87</v>
      </c>
      <c r="D71" s="15" t="s">
        <v>430</v>
      </c>
      <c r="E71" s="69">
        <v>23</v>
      </c>
      <c r="F71" s="165">
        <v>0</v>
      </c>
      <c r="G71" s="68">
        <f>ROUND(E71*ROUND(F71,2),2)</f>
        <v>0</v>
      </c>
    </row>
    <row r="72" spans="1:7" s="67" customFormat="1" ht="60">
      <c r="A72" s="12">
        <f t="shared" ref="A72:A73" si="15">A71+1</f>
        <v>44</v>
      </c>
      <c r="B72" s="15"/>
      <c r="C72" s="21" t="s">
        <v>88</v>
      </c>
      <c r="D72" s="15" t="s">
        <v>430</v>
      </c>
      <c r="E72" s="69">
        <v>2046</v>
      </c>
      <c r="F72" s="165">
        <v>0</v>
      </c>
      <c r="G72" s="68">
        <f t="shared" ref="G72:G73" si="16">ROUND(E72*ROUND(F72,2),2)</f>
        <v>0</v>
      </c>
    </row>
    <row r="73" spans="1:7" s="67" customFormat="1" ht="60">
      <c r="A73" s="12">
        <f t="shared" si="15"/>
        <v>45</v>
      </c>
      <c r="B73" s="15"/>
      <c r="C73" s="21" t="s">
        <v>89</v>
      </c>
      <c r="D73" s="15" t="s">
        <v>430</v>
      </c>
      <c r="E73" s="69">
        <v>312</v>
      </c>
      <c r="F73" s="165">
        <v>0</v>
      </c>
      <c r="G73" s="68">
        <f t="shared" si="16"/>
        <v>0</v>
      </c>
    </row>
    <row r="74" spans="1:7">
      <c r="A74" s="22"/>
      <c r="B74" s="18" t="s">
        <v>90</v>
      </c>
      <c r="C74" s="19" t="s">
        <v>15</v>
      </c>
      <c r="D74" s="19"/>
      <c r="E74" s="19"/>
      <c r="F74" s="19"/>
      <c r="G74" s="19"/>
    </row>
    <row r="75" spans="1:7" s="67" customFormat="1" ht="30">
      <c r="A75" s="12"/>
      <c r="B75" s="13" t="s">
        <v>91</v>
      </c>
      <c r="C75" s="14" t="s">
        <v>92</v>
      </c>
      <c r="D75" s="14"/>
      <c r="E75" s="14"/>
      <c r="F75" s="14"/>
      <c r="G75" s="14"/>
    </row>
    <row r="76" spans="1:7" s="67" customFormat="1" ht="30">
      <c r="A76" s="12">
        <f>A73+1</f>
        <v>46</v>
      </c>
      <c r="B76" s="15"/>
      <c r="C76" s="21" t="s">
        <v>94</v>
      </c>
      <c r="D76" s="15" t="s">
        <v>430</v>
      </c>
      <c r="E76" s="68">
        <v>41.2</v>
      </c>
      <c r="F76" s="165">
        <v>0</v>
      </c>
      <c r="G76" s="68">
        <f>ROUND(E76*ROUND(F76,2),2)</f>
        <v>0</v>
      </c>
    </row>
    <row r="77" spans="1:7">
      <c r="A77" s="22"/>
      <c r="B77" s="18" t="s">
        <v>95</v>
      </c>
      <c r="C77" s="19" t="s">
        <v>9</v>
      </c>
      <c r="D77" s="19"/>
      <c r="E77" s="19"/>
      <c r="F77" s="19"/>
      <c r="G77" s="19"/>
    </row>
    <row r="78" spans="1:7" s="67" customFormat="1">
      <c r="A78" s="12"/>
      <c r="B78" s="13" t="s">
        <v>96</v>
      </c>
      <c r="C78" s="14" t="s">
        <v>97</v>
      </c>
      <c r="D78" s="14"/>
      <c r="E78" s="14"/>
      <c r="F78" s="14"/>
      <c r="G78" s="14"/>
    </row>
    <row r="79" spans="1:7" s="67" customFormat="1" ht="30">
      <c r="A79" s="12">
        <f>A76+1</f>
        <v>47</v>
      </c>
      <c r="B79" s="15"/>
      <c r="C79" s="21" t="s">
        <v>98</v>
      </c>
      <c r="D79" s="15" t="s">
        <v>430</v>
      </c>
      <c r="E79" s="69">
        <v>157.59</v>
      </c>
      <c r="F79" s="165">
        <v>0</v>
      </c>
      <c r="G79" s="68">
        <f t="shared" ref="G79:G80" si="17">ROUND(E79*ROUND(F79,2),2)</f>
        <v>0</v>
      </c>
    </row>
    <row r="80" spans="1:7" s="67" customFormat="1" ht="45">
      <c r="A80" s="12">
        <f t="shared" ref="A80" si="18">A79+1</f>
        <v>48</v>
      </c>
      <c r="B80" s="15"/>
      <c r="C80" s="21" t="s">
        <v>99</v>
      </c>
      <c r="D80" s="15" t="s">
        <v>430</v>
      </c>
      <c r="E80" s="69">
        <v>43.14</v>
      </c>
      <c r="F80" s="165">
        <v>0</v>
      </c>
      <c r="G80" s="68">
        <f t="shared" si="17"/>
        <v>0</v>
      </c>
    </row>
    <row r="81" spans="1:7" s="67" customFormat="1">
      <c r="A81" s="12"/>
      <c r="B81" s="13" t="s">
        <v>100</v>
      </c>
      <c r="C81" s="14" t="s">
        <v>101</v>
      </c>
      <c r="D81" s="14"/>
      <c r="E81" s="14"/>
      <c r="F81" s="14"/>
      <c r="G81" s="14"/>
    </row>
    <row r="82" spans="1:7" s="67" customFormat="1" ht="45">
      <c r="A82" s="12">
        <f>A80+1</f>
        <v>49</v>
      </c>
      <c r="B82" s="15"/>
      <c r="C82" s="16" t="s">
        <v>147</v>
      </c>
      <c r="D82" s="15" t="s">
        <v>20</v>
      </c>
      <c r="E82" s="69">
        <v>18</v>
      </c>
      <c r="F82" s="165">
        <v>0</v>
      </c>
      <c r="G82" s="68">
        <f t="shared" ref="G82:G84" si="19">ROUND(E82*ROUND(F82,2),2)</f>
        <v>0</v>
      </c>
    </row>
    <row r="83" spans="1:7" s="67" customFormat="1" ht="30">
      <c r="A83" s="12">
        <f t="shared" ref="A83:A84" si="20">A82+1</f>
        <v>50</v>
      </c>
      <c r="B83" s="15"/>
      <c r="C83" s="16" t="s">
        <v>102</v>
      </c>
      <c r="D83" s="15" t="s">
        <v>20</v>
      </c>
      <c r="E83" s="69">
        <v>11</v>
      </c>
      <c r="F83" s="165">
        <v>0</v>
      </c>
      <c r="G83" s="68">
        <f t="shared" si="19"/>
        <v>0</v>
      </c>
    </row>
    <row r="84" spans="1:7" s="67" customFormat="1" ht="45">
      <c r="A84" s="12">
        <f t="shared" si="20"/>
        <v>51</v>
      </c>
      <c r="B84" s="15"/>
      <c r="C84" s="16" t="s">
        <v>107</v>
      </c>
      <c r="D84" s="15" t="s">
        <v>20</v>
      </c>
      <c r="E84" s="69">
        <v>2</v>
      </c>
      <c r="F84" s="165">
        <v>0</v>
      </c>
      <c r="G84" s="68">
        <f t="shared" si="19"/>
        <v>0</v>
      </c>
    </row>
    <row r="85" spans="1:7" s="67" customFormat="1">
      <c r="A85" s="12"/>
      <c r="B85" s="13" t="s">
        <v>103</v>
      </c>
      <c r="C85" s="14" t="s">
        <v>104</v>
      </c>
      <c r="D85" s="14"/>
      <c r="E85" s="14"/>
      <c r="F85" s="14"/>
      <c r="G85" s="14"/>
    </row>
    <row r="86" spans="1:7" s="67" customFormat="1" ht="30">
      <c r="A86" s="12">
        <f>A84+1</f>
        <v>52</v>
      </c>
      <c r="B86" s="15"/>
      <c r="C86" s="16" t="s">
        <v>105</v>
      </c>
      <c r="D86" s="15" t="s">
        <v>20</v>
      </c>
      <c r="E86" s="69">
        <v>9</v>
      </c>
      <c r="F86" s="165">
        <v>0</v>
      </c>
      <c r="G86" s="68">
        <f t="shared" ref="G86:G87" si="21">ROUND(E86*ROUND(F86,2),2)</f>
        <v>0</v>
      </c>
    </row>
    <row r="87" spans="1:7" s="67" customFormat="1" ht="30">
      <c r="A87" s="12">
        <f t="shared" ref="A87" si="22">A86+1</f>
        <v>53</v>
      </c>
      <c r="B87" s="15"/>
      <c r="C87" s="16" t="s">
        <v>106</v>
      </c>
      <c r="D87" s="15" t="s">
        <v>20</v>
      </c>
      <c r="E87" s="69">
        <v>5</v>
      </c>
      <c r="F87" s="165">
        <v>0</v>
      </c>
      <c r="G87" s="68">
        <f t="shared" si="21"/>
        <v>0</v>
      </c>
    </row>
    <row r="88" spans="1:7" s="67" customFormat="1">
      <c r="A88" s="12"/>
      <c r="B88" s="13" t="s">
        <v>108</v>
      </c>
      <c r="C88" s="14" t="s">
        <v>109</v>
      </c>
      <c r="D88" s="14"/>
      <c r="E88" s="14"/>
      <c r="F88" s="14"/>
      <c r="G88" s="14"/>
    </row>
    <row r="89" spans="1:7" s="67" customFormat="1" ht="30">
      <c r="A89" s="12">
        <f>A87+1</f>
        <v>54</v>
      </c>
      <c r="B89" s="15"/>
      <c r="C89" s="16" t="s">
        <v>110</v>
      </c>
      <c r="D89" s="15" t="s">
        <v>33</v>
      </c>
      <c r="E89" s="69">
        <v>234</v>
      </c>
      <c r="F89" s="165">
        <v>0</v>
      </c>
      <c r="G89" s="68">
        <f>ROUND(E89*ROUND(F89,2),2)</f>
        <v>0</v>
      </c>
    </row>
    <row r="90" spans="1:7" s="67" customFormat="1">
      <c r="A90" s="12"/>
      <c r="B90" s="13" t="s">
        <v>111</v>
      </c>
      <c r="C90" s="14" t="s">
        <v>112</v>
      </c>
      <c r="D90" s="14"/>
      <c r="E90" s="14"/>
      <c r="F90" s="14"/>
      <c r="G90" s="14"/>
    </row>
    <row r="91" spans="1:7" s="67" customFormat="1" ht="30">
      <c r="A91" s="12">
        <f>A89+1</f>
        <v>55</v>
      </c>
      <c r="B91" s="15"/>
      <c r="C91" s="16" t="s">
        <v>113</v>
      </c>
      <c r="D91" s="15" t="s">
        <v>33</v>
      </c>
      <c r="E91" s="69">
        <v>229</v>
      </c>
      <c r="F91" s="165">
        <v>0</v>
      </c>
      <c r="G91" s="68">
        <f>ROUND(E91*ROUND(F91,2),2)</f>
        <v>0</v>
      </c>
    </row>
    <row r="92" spans="1:7">
      <c r="A92" s="22"/>
      <c r="B92" s="18" t="s">
        <v>114</v>
      </c>
      <c r="C92" s="19" t="s">
        <v>16</v>
      </c>
      <c r="D92" s="19"/>
      <c r="E92" s="19"/>
      <c r="F92" s="19"/>
      <c r="G92" s="19"/>
    </row>
    <row r="93" spans="1:7" s="67" customFormat="1" ht="30">
      <c r="A93" s="12"/>
      <c r="B93" s="13" t="s">
        <v>115</v>
      </c>
      <c r="C93" s="14" t="s">
        <v>116</v>
      </c>
      <c r="D93" s="14"/>
      <c r="E93" s="14"/>
      <c r="F93" s="14"/>
      <c r="G93" s="14"/>
    </row>
    <row r="94" spans="1:7" s="67" customFormat="1" ht="60">
      <c r="A94" s="12">
        <f>A91+1</f>
        <v>56</v>
      </c>
      <c r="B94" s="15"/>
      <c r="C94" s="16" t="s">
        <v>121</v>
      </c>
      <c r="D94" s="15" t="s">
        <v>33</v>
      </c>
      <c r="E94" s="68">
        <v>1842</v>
      </c>
      <c r="F94" s="165">
        <v>0</v>
      </c>
      <c r="G94" s="68">
        <f t="shared" ref="G94:G95" si="23">ROUND(E94*ROUND(F94,2),2)</f>
        <v>0</v>
      </c>
    </row>
    <row r="95" spans="1:7" s="67" customFormat="1" ht="60">
      <c r="A95" s="12">
        <f t="shared" ref="A95" si="24">A94+1</f>
        <v>57</v>
      </c>
      <c r="B95" s="15"/>
      <c r="C95" s="16" t="s">
        <v>122</v>
      </c>
      <c r="D95" s="15" t="s">
        <v>33</v>
      </c>
      <c r="E95" s="68">
        <v>143</v>
      </c>
      <c r="F95" s="165">
        <v>0</v>
      </c>
      <c r="G95" s="68">
        <f t="shared" si="23"/>
        <v>0</v>
      </c>
    </row>
    <row r="96" spans="1:7" s="67" customFormat="1">
      <c r="A96" s="12"/>
      <c r="B96" s="13" t="s">
        <v>117</v>
      </c>
      <c r="C96" s="14" t="s">
        <v>118</v>
      </c>
      <c r="D96" s="14"/>
      <c r="E96" s="14"/>
      <c r="F96" s="14"/>
      <c r="G96" s="14"/>
    </row>
    <row r="97" spans="1:8" s="67" customFormat="1" ht="60">
      <c r="A97" s="12">
        <f>A95+1</f>
        <v>58</v>
      </c>
      <c r="B97" s="15"/>
      <c r="C97" s="16" t="s">
        <v>119</v>
      </c>
      <c r="D97" s="15" t="s">
        <v>33</v>
      </c>
      <c r="E97" s="69">
        <v>1009</v>
      </c>
      <c r="F97" s="165">
        <v>0</v>
      </c>
      <c r="G97" s="68">
        <f>ROUND(E97*ROUND(F97,2),2)</f>
        <v>0</v>
      </c>
    </row>
    <row r="98" spans="1:8">
      <c r="A98" s="23"/>
      <c r="B98" s="10" t="s">
        <v>120</v>
      </c>
      <c r="C98" s="11" t="s">
        <v>10</v>
      </c>
      <c r="D98" s="11"/>
      <c r="E98" s="11"/>
      <c r="F98" s="11"/>
      <c r="G98" s="11"/>
    </row>
    <row r="99" spans="1:8">
      <c r="A99" s="24"/>
      <c r="B99" s="13" t="s">
        <v>123</v>
      </c>
      <c r="C99" s="14" t="s">
        <v>124</v>
      </c>
      <c r="D99" s="14"/>
      <c r="E99" s="14"/>
      <c r="F99" s="14"/>
      <c r="G99" s="14"/>
    </row>
    <row r="100" spans="1:8" s="67" customFormat="1" ht="17.25">
      <c r="A100" s="12">
        <f>A97+1</f>
        <v>59</v>
      </c>
      <c r="B100" s="15"/>
      <c r="C100" s="16" t="s">
        <v>125</v>
      </c>
      <c r="D100" s="15" t="s">
        <v>430</v>
      </c>
      <c r="E100" s="68">
        <v>4914</v>
      </c>
      <c r="F100" s="165">
        <v>0</v>
      </c>
      <c r="G100" s="68">
        <f t="shared" ref="G100:G101" si="25">ROUND(E100*ROUND(F100,2),2)</f>
        <v>0</v>
      </c>
    </row>
    <row r="101" spans="1:8" s="67" customFormat="1" ht="45">
      <c r="A101" s="12">
        <f t="shared" ref="A101" si="26">A100+1</f>
        <v>60</v>
      </c>
      <c r="B101" s="15"/>
      <c r="C101" s="16" t="s">
        <v>126</v>
      </c>
      <c r="D101" s="15" t="s">
        <v>430</v>
      </c>
      <c r="E101" s="68">
        <v>4914</v>
      </c>
      <c r="F101" s="165">
        <v>0</v>
      </c>
      <c r="G101" s="68">
        <f t="shared" si="25"/>
        <v>0</v>
      </c>
    </row>
    <row r="102" spans="1:8">
      <c r="A102" s="71" t="s">
        <v>418</v>
      </c>
      <c r="B102" s="72"/>
      <c r="C102" s="72"/>
      <c r="D102" s="72"/>
      <c r="E102" s="72"/>
      <c r="F102" s="72"/>
      <c r="G102" s="70">
        <f>SUM(G8:G101)</f>
        <v>0</v>
      </c>
    </row>
    <row r="103" spans="1:8">
      <c r="A103" s="71" t="s">
        <v>451</v>
      </c>
      <c r="B103" s="72"/>
      <c r="C103" s="72"/>
      <c r="D103" s="72"/>
      <c r="E103" s="72"/>
      <c r="F103" s="72"/>
      <c r="G103" s="70">
        <f>ROUND(G102*0.23,2)</f>
        <v>0</v>
      </c>
    </row>
    <row r="104" spans="1:8">
      <c r="A104" s="71" t="s">
        <v>419</v>
      </c>
      <c r="B104" s="72"/>
      <c r="C104" s="72"/>
      <c r="D104" s="72"/>
      <c r="E104" s="72"/>
      <c r="F104" s="72"/>
      <c r="G104" s="70">
        <f>G102+G103</f>
        <v>0</v>
      </c>
      <c r="H104" s="26"/>
    </row>
    <row r="105" spans="1:8">
      <c r="A105" s="27" t="s">
        <v>428</v>
      </c>
      <c r="B105" s="28"/>
      <c r="C105" s="28"/>
      <c r="D105" s="28"/>
      <c r="E105" s="28"/>
      <c r="F105" s="28"/>
      <c r="G105" s="29"/>
    </row>
    <row r="106" spans="1:8">
      <c r="A106" s="30"/>
      <c r="B106" s="31" t="s">
        <v>4</v>
      </c>
      <c r="C106" s="32" t="s">
        <v>2</v>
      </c>
      <c r="D106" s="33"/>
      <c r="E106" s="33"/>
      <c r="F106" s="33"/>
      <c r="G106" s="33"/>
    </row>
    <row r="107" spans="1:8" s="67" customFormat="1" ht="45">
      <c r="A107" s="12"/>
      <c r="B107" s="13" t="s">
        <v>5</v>
      </c>
      <c r="C107" s="14" t="s">
        <v>6</v>
      </c>
      <c r="D107" s="14"/>
      <c r="E107" s="14"/>
      <c r="F107" s="14"/>
      <c r="G107" s="14"/>
    </row>
    <row r="108" spans="1:8" s="67" customFormat="1" ht="45">
      <c r="A108" s="12">
        <f>A101+1</f>
        <v>61</v>
      </c>
      <c r="B108" s="15"/>
      <c r="C108" s="16" t="s">
        <v>6</v>
      </c>
      <c r="D108" s="15" t="s">
        <v>3</v>
      </c>
      <c r="E108" s="68">
        <v>0.41</v>
      </c>
      <c r="F108" s="165">
        <v>0</v>
      </c>
      <c r="G108" s="68">
        <f>ROUND(E108*ROUND(F108,2),2)</f>
        <v>0</v>
      </c>
    </row>
    <row r="109" spans="1:8" s="67" customFormat="1">
      <c r="A109" s="12"/>
      <c r="B109" s="13" t="s">
        <v>18</v>
      </c>
      <c r="C109" s="14" t="s">
        <v>19</v>
      </c>
      <c r="D109" s="14"/>
      <c r="E109" s="14"/>
      <c r="F109" s="14"/>
      <c r="G109" s="14"/>
    </row>
    <row r="110" spans="1:8" s="67" customFormat="1" ht="45">
      <c r="A110" s="12">
        <f>A108+1</f>
        <v>62</v>
      </c>
      <c r="B110" s="15"/>
      <c r="C110" s="16" t="s">
        <v>24</v>
      </c>
      <c r="D110" s="15" t="s">
        <v>20</v>
      </c>
      <c r="E110" s="68">
        <v>1</v>
      </c>
      <c r="F110" s="165">
        <v>0</v>
      </c>
      <c r="G110" s="68">
        <f t="shared" ref="G110:G112" si="27">ROUND(E110*ROUND(F110,2),2)</f>
        <v>0</v>
      </c>
    </row>
    <row r="111" spans="1:8" s="67" customFormat="1" ht="45">
      <c r="A111" s="12">
        <f t="shared" ref="A111:A112" si="28">A110+1</f>
        <v>63</v>
      </c>
      <c r="B111" s="15"/>
      <c r="C111" s="16" t="s">
        <v>25</v>
      </c>
      <c r="D111" s="15" t="s">
        <v>20</v>
      </c>
      <c r="E111" s="68">
        <v>3</v>
      </c>
      <c r="F111" s="165">
        <v>0</v>
      </c>
      <c r="G111" s="68">
        <f t="shared" si="27"/>
        <v>0</v>
      </c>
    </row>
    <row r="112" spans="1:8" s="67" customFormat="1" ht="45">
      <c r="A112" s="12">
        <f t="shared" si="28"/>
        <v>64</v>
      </c>
      <c r="B112" s="15"/>
      <c r="C112" s="16" t="s">
        <v>134</v>
      </c>
      <c r="D112" s="15" t="s">
        <v>20</v>
      </c>
      <c r="E112" s="68">
        <v>1</v>
      </c>
      <c r="F112" s="165">
        <v>0</v>
      </c>
      <c r="G112" s="68">
        <f t="shared" si="27"/>
        <v>0</v>
      </c>
    </row>
    <row r="113" spans="1:7" s="67" customFormat="1">
      <c r="A113" s="12"/>
      <c r="B113" s="13" t="s">
        <v>28</v>
      </c>
      <c r="C113" s="14" t="s">
        <v>29</v>
      </c>
      <c r="D113" s="14"/>
      <c r="E113" s="14"/>
      <c r="F113" s="14"/>
      <c r="G113" s="14"/>
    </row>
    <row r="114" spans="1:7" s="67" customFormat="1" ht="45">
      <c r="A114" s="12">
        <f>A112+1</f>
        <v>65</v>
      </c>
      <c r="B114" s="15"/>
      <c r="C114" s="16" t="s">
        <v>30</v>
      </c>
      <c r="D114" s="15" t="s">
        <v>430</v>
      </c>
      <c r="E114" s="68">
        <v>826</v>
      </c>
      <c r="F114" s="165">
        <v>0</v>
      </c>
      <c r="G114" s="68">
        <f>ROUND(E114*ROUND(F114,2),2)</f>
        <v>0</v>
      </c>
    </row>
    <row r="115" spans="1:7" s="67" customFormat="1">
      <c r="A115" s="12"/>
      <c r="B115" s="13" t="s">
        <v>47</v>
      </c>
      <c r="C115" s="14" t="s">
        <v>48</v>
      </c>
      <c r="D115" s="14"/>
      <c r="E115" s="14"/>
      <c r="F115" s="14"/>
      <c r="G115" s="14"/>
    </row>
    <row r="116" spans="1:7" s="67" customFormat="1" ht="30">
      <c r="A116" s="12">
        <f>A114+1</f>
        <v>66</v>
      </c>
      <c r="B116" s="15"/>
      <c r="C116" s="16" t="s">
        <v>50</v>
      </c>
      <c r="D116" s="15" t="s">
        <v>430</v>
      </c>
      <c r="E116" s="68">
        <v>3606</v>
      </c>
      <c r="F116" s="165">
        <v>0</v>
      </c>
      <c r="G116" s="68">
        <f t="shared" ref="G116:G119" si="29">ROUND(E116*ROUND(F116,2),2)</f>
        <v>0</v>
      </c>
    </row>
    <row r="117" spans="1:7" s="67" customFormat="1" ht="30">
      <c r="A117" s="12">
        <f t="shared" ref="A117:A119" si="30">A116+1</f>
        <v>67</v>
      </c>
      <c r="B117" s="15"/>
      <c r="C117" s="16" t="s">
        <v>51</v>
      </c>
      <c r="D117" s="15" t="s">
        <v>33</v>
      </c>
      <c r="E117" s="68">
        <v>851</v>
      </c>
      <c r="F117" s="165">
        <v>0</v>
      </c>
      <c r="G117" s="68">
        <f t="shared" si="29"/>
        <v>0</v>
      </c>
    </row>
    <row r="118" spans="1:7" s="67" customFormat="1" ht="30">
      <c r="A118" s="12">
        <f t="shared" si="30"/>
        <v>68</v>
      </c>
      <c r="B118" s="15"/>
      <c r="C118" s="16" t="s">
        <v>131</v>
      </c>
      <c r="D118" s="15" t="s">
        <v>132</v>
      </c>
      <c r="E118" s="68">
        <v>2</v>
      </c>
      <c r="F118" s="165">
        <v>0</v>
      </c>
      <c r="G118" s="68">
        <f t="shared" si="29"/>
        <v>0</v>
      </c>
    </row>
    <row r="119" spans="1:7" s="67" customFormat="1">
      <c r="A119" s="12">
        <f t="shared" si="30"/>
        <v>69</v>
      </c>
      <c r="B119" s="15"/>
      <c r="C119" s="16" t="s">
        <v>53</v>
      </c>
      <c r="D119" s="15" t="s">
        <v>33</v>
      </c>
      <c r="E119" s="68">
        <v>157</v>
      </c>
      <c r="F119" s="165">
        <v>0</v>
      </c>
      <c r="G119" s="68">
        <f t="shared" si="29"/>
        <v>0</v>
      </c>
    </row>
    <row r="120" spans="1:7" s="67" customFormat="1" ht="30">
      <c r="A120" s="12"/>
      <c r="B120" s="13" t="s">
        <v>31</v>
      </c>
      <c r="C120" s="14" t="s">
        <v>32</v>
      </c>
      <c r="D120" s="14"/>
      <c r="E120" s="14"/>
      <c r="F120" s="14"/>
      <c r="G120" s="14"/>
    </row>
    <row r="121" spans="1:7" s="67" customFormat="1" ht="30">
      <c r="A121" s="12">
        <f>A119+1</f>
        <v>70</v>
      </c>
      <c r="B121" s="15"/>
      <c r="C121" s="16" t="s">
        <v>130</v>
      </c>
      <c r="D121" s="15" t="s">
        <v>33</v>
      </c>
      <c r="E121" s="69">
        <v>54</v>
      </c>
      <c r="F121" s="165">
        <v>0</v>
      </c>
      <c r="G121" s="68">
        <f>ROUND(E121*ROUND(F121,2),2)</f>
        <v>0</v>
      </c>
    </row>
    <row r="122" spans="1:7" s="67" customFormat="1" ht="30">
      <c r="A122" s="12"/>
      <c r="B122" s="13" t="s">
        <v>34</v>
      </c>
      <c r="C122" s="14" t="s">
        <v>127</v>
      </c>
      <c r="D122" s="14"/>
      <c r="E122" s="14"/>
      <c r="F122" s="14"/>
      <c r="G122" s="14"/>
    </row>
    <row r="123" spans="1:7" s="67" customFormat="1" ht="30">
      <c r="A123" s="12">
        <f>A121+1</f>
        <v>71</v>
      </c>
      <c r="B123" s="15"/>
      <c r="C123" s="16" t="s">
        <v>129</v>
      </c>
      <c r="D123" s="15" t="s">
        <v>33</v>
      </c>
      <c r="E123" s="69">
        <v>31</v>
      </c>
      <c r="F123" s="165">
        <v>0</v>
      </c>
      <c r="G123" s="68">
        <f t="shared" ref="G123:G124" si="31">ROUND(E123*ROUND(F123,2),2)</f>
        <v>0</v>
      </c>
    </row>
    <row r="124" spans="1:7" s="67" customFormat="1" ht="30">
      <c r="A124" s="12">
        <f t="shared" ref="A124" si="32">A123+1</f>
        <v>72</v>
      </c>
      <c r="B124" s="15"/>
      <c r="C124" s="16" t="s">
        <v>128</v>
      </c>
      <c r="D124" s="15" t="s">
        <v>20</v>
      </c>
      <c r="E124" s="69">
        <v>13</v>
      </c>
      <c r="F124" s="165">
        <v>0</v>
      </c>
      <c r="G124" s="68">
        <f t="shared" si="31"/>
        <v>0</v>
      </c>
    </row>
    <row r="125" spans="1:7">
      <c r="A125" s="17"/>
      <c r="B125" s="18" t="s">
        <v>35</v>
      </c>
      <c r="C125" s="19" t="s">
        <v>12</v>
      </c>
      <c r="D125" s="19"/>
      <c r="E125" s="19"/>
      <c r="F125" s="19"/>
      <c r="G125" s="19"/>
    </row>
    <row r="126" spans="1:7" s="67" customFormat="1">
      <c r="A126" s="12"/>
      <c r="B126" s="13" t="s">
        <v>36</v>
      </c>
      <c r="C126" s="14" t="s">
        <v>37</v>
      </c>
      <c r="D126" s="14"/>
      <c r="E126" s="14"/>
      <c r="F126" s="14"/>
      <c r="G126" s="14"/>
    </row>
    <row r="127" spans="1:7" s="67" customFormat="1" ht="45">
      <c r="A127" s="12">
        <f>A124+1</f>
        <v>73</v>
      </c>
      <c r="B127" s="15"/>
      <c r="C127" s="16" t="s">
        <v>410</v>
      </c>
      <c r="D127" s="15" t="s">
        <v>431</v>
      </c>
      <c r="E127" s="68">
        <v>578</v>
      </c>
      <c r="F127" s="165">
        <v>0</v>
      </c>
      <c r="G127" s="68">
        <f>ROUND(E127*ROUND(F127,2),2)</f>
        <v>0</v>
      </c>
    </row>
    <row r="128" spans="1:7" s="67" customFormat="1">
      <c r="A128" s="12"/>
      <c r="B128" s="13" t="s">
        <v>38</v>
      </c>
      <c r="C128" s="14" t="s">
        <v>13</v>
      </c>
      <c r="D128" s="14"/>
      <c r="E128" s="14"/>
      <c r="F128" s="14"/>
      <c r="G128" s="14"/>
    </row>
    <row r="129" spans="1:7" s="67" customFormat="1" ht="45">
      <c r="A129" s="12">
        <f>A127+1</f>
        <v>74</v>
      </c>
      <c r="B129" s="15"/>
      <c r="C129" s="16" t="s">
        <v>39</v>
      </c>
      <c r="D129" s="15" t="s">
        <v>431</v>
      </c>
      <c r="E129" s="68">
        <v>1132</v>
      </c>
      <c r="F129" s="165">
        <v>0</v>
      </c>
      <c r="G129" s="68">
        <f>ROUND(E129*ROUND(F129,2),2)</f>
        <v>0</v>
      </c>
    </row>
    <row r="130" spans="1:7">
      <c r="A130" s="20"/>
      <c r="B130" s="18" t="s">
        <v>135</v>
      </c>
      <c r="C130" s="19" t="s">
        <v>14</v>
      </c>
      <c r="D130" s="19"/>
      <c r="E130" s="19"/>
      <c r="F130" s="19"/>
      <c r="G130" s="19"/>
    </row>
    <row r="131" spans="1:7">
      <c r="A131" s="34"/>
      <c r="B131" s="35" t="s">
        <v>136</v>
      </c>
      <c r="C131" s="36" t="s">
        <v>137</v>
      </c>
      <c r="D131" s="36"/>
      <c r="E131" s="36"/>
      <c r="F131" s="36"/>
      <c r="G131" s="36"/>
    </row>
    <row r="132" spans="1:7" s="67" customFormat="1" ht="30">
      <c r="A132" s="12">
        <f>A129+1</f>
        <v>75</v>
      </c>
      <c r="B132" s="15"/>
      <c r="C132" s="16" t="s">
        <v>138</v>
      </c>
      <c r="D132" s="15" t="s">
        <v>33</v>
      </c>
      <c r="E132" s="68">
        <v>36.5</v>
      </c>
      <c r="F132" s="165">
        <v>0</v>
      </c>
      <c r="G132" s="68">
        <f>ROUND(E132*ROUND(F132,2),2)</f>
        <v>0</v>
      </c>
    </row>
    <row r="133" spans="1:7">
      <c r="A133" s="20"/>
      <c r="B133" s="18" t="s">
        <v>40</v>
      </c>
      <c r="C133" s="19" t="s">
        <v>7</v>
      </c>
      <c r="D133" s="19"/>
      <c r="E133" s="19"/>
      <c r="F133" s="19"/>
      <c r="G133" s="19"/>
    </row>
    <row r="134" spans="1:7" s="67" customFormat="1" ht="30">
      <c r="A134" s="12"/>
      <c r="B134" s="13" t="s">
        <v>41</v>
      </c>
      <c r="C134" s="14" t="s">
        <v>42</v>
      </c>
      <c r="D134" s="14"/>
      <c r="E134" s="14"/>
      <c r="F134" s="14"/>
      <c r="G134" s="14"/>
    </row>
    <row r="135" spans="1:7" s="67" customFormat="1" ht="17.25">
      <c r="A135" s="12">
        <f>A132+1</f>
        <v>76</v>
      </c>
      <c r="B135" s="13"/>
      <c r="C135" s="16" t="s">
        <v>43</v>
      </c>
      <c r="D135" s="15" t="s">
        <v>430</v>
      </c>
      <c r="E135" s="68">
        <v>2940</v>
      </c>
      <c r="F135" s="165">
        <v>0</v>
      </c>
      <c r="G135" s="68">
        <f t="shared" ref="G135:G140" si="33">ROUND(E135*ROUND(F135,2),2)</f>
        <v>0</v>
      </c>
    </row>
    <row r="136" spans="1:7" s="67" customFormat="1" ht="30">
      <c r="A136" s="12">
        <f>A135+1</f>
        <v>77</v>
      </c>
      <c r="B136" s="13"/>
      <c r="C136" s="16" t="s">
        <v>44</v>
      </c>
      <c r="D136" s="15" t="s">
        <v>430</v>
      </c>
      <c r="E136" s="68">
        <v>58</v>
      </c>
      <c r="F136" s="165">
        <v>0</v>
      </c>
      <c r="G136" s="68">
        <f t="shared" si="33"/>
        <v>0</v>
      </c>
    </row>
    <row r="137" spans="1:7" s="67" customFormat="1" ht="30">
      <c r="A137" s="12">
        <f t="shared" ref="A137:A140" si="34">A136+1</f>
        <v>78</v>
      </c>
      <c r="B137" s="13"/>
      <c r="C137" s="16" t="s">
        <v>45</v>
      </c>
      <c r="D137" s="15" t="s">
        <v>430</v>
      </c>
      <c r="E137" s="68">
        <v>77.62</v>
      </c>
      <c r="F137" s="165">
        <v>0</v>
      </c>
      <c r="G137" s="68">
        <f t="shared" si="33"/>
        <v>0</v>
      </c>
    </row>
    <row r="138" spans="1:7" s="67" customFormat="1" ht="17.25">
      <c r="A138" s="12">
        <f t="shared" si="34"/>
        <v>79</v>
      </c>
      <c r="B138" s="13"/>
      <c r="C138" s="16" t="s">
        <v>46</v>
      </c>
      <c r="D138" s="15" t="s">
        <v>430</v>
      </c>
      <c r="E138" s="68">
        <v>348.38</v>
      </c>
      <c r="F138" s="165">
        <v>0</v>
      </c>
      <c r="G138" s="68">
        <f t="shared" si="33"/>
        <v>0</v>
      </c>
    </row>
    <row r="139" spans="1:7" s="67" customFormat="1" ht="30">
      <c r="A139" s="12">
        <f t="shared" si="34"/>
        <v>80</v>
      </c>
      <c r="B139" s="13"/>
      <c r="C139" s="16" t="s">
        <v>139</v>
      </c>
      <c r="D139" s="15" t="s">
        <v>430</v>
      </c>
      <c r="E139" s="68">
        <v>61.49</v>
      </c>
      <c r="F139" s="165">
        <v>0</v>
      </c>
      <c r="G139" s="68">
        <f t="shared" si="33"/>
        <v>0</v>
      </c>
    </row>
    <row r="140" spans="1:7" s="67" customFormat="1" ht="30">
      <c r="A140" s="12">
        <f t="shared" si="34"/>
        <v>81</v>
      </c>
      <c r="B140" s="13"/>
      <c r="C140" s="16" t="s">
        <v>140</v>
      </c>
      <c r="D140" s="15" t="s">
        <v>430</v>
      </c>
      <c r="E140" s="68">
        <v>1159.76</v>
      </c>
      <c r="F140" s="165">
        <v>0</v>
      </c>
      <c r="G140" s="68">
        <f t="shared" si="33"/>
        <v>0</v>
      </c>
    </row>
    <row r="141" spans="1:7" s="67" customFormat="1" ht="30">
      <c r="A141" s="12"/>
      <c r="B141" s="13" t="s">
        <v>56</v>
      </c>
      <c r="C141" s="14" t="s">
        <v>57</v>
      </c>
      <c r="D141" s="14"/>
      <c r="E141" s="14"/>
      <c r="F141" s="14"/>
      <c r="G141" s="14"/>
    </row>
    <row r="142" spans="1:7" s="67" customFormat="1" ht="45">
      <c r="A142" s="12">
        <f>A140+1</f>
        <v>82</v>
      </c>
      <c r="B142" s="15"/>
      <c r="C142" s="16" t="s">
        <v>60</v>
      </c>
      <c r="D142" s="15" t="s">
        <v>430</v>
      </c>
      <c r="E142" s="68">
        <v>2940</v>
      </c>
      <c r="F142" s="165">
        <v>0</v>
      </c>
      <c r="G142" s="68">
        <f>ROUND(E142*ROUND(F142,2),2)</f>
        <v>0</v>
      </c>
    </row>
    <row r="143" spans="1:7" s="67" customFormat="1" ht="45">
      <c r="A143" s="12">
        <f>A142+1</f>
        <v>83</v>
      </c>
      <c r="B143" s="15"/>
      <c r="C143" s="16" t="s">
        <v>58</v>
      </c>
      <c r="D143" s="15" t="s">
        <v>430</v>
      </c>
      <c r="E143" s="68">
        <v>58</v>
      </c>
      <c r="F143" s="165">
        <v>0</v>
      </c>
      <c r="G143" s="68">
        <f t="shared" ref="G143:G147" si="35">ROUND(E143*ROUND(F143,2),2)</f>
        <v>0</v>
      </c>
    </row>
    <row r="144" spans="1:7" s="67" customFormat="1" ht="60">
      <c r="A144" s="12">
        <f t="shared" ref="A144:A147" si="36">A143+1</f>
        <v>84</v>
      </c>
      <c r="B144" s="15"/>
      <c r="C144" s="16" t="s">
        <v>59</v>
      </c>
      <c r="D144" s="15" t="s">
        <v>430</v>
      </c>
      <c r="E144" s="68">
        <v>78</v>
      </c>
      <c r="F144" s="165">
        <v>0</v>
      </c>
      <c r="G144" s="68">
        <f t="shared" si="35"/>
        <v>0</v>
      </c>
    </row>
    <row r="145" spans="1:7" s="67" customFormat="1" ht="45">
      <c r="A145" s="12">
        <f t="shared" si="36"/>
        <v>85</v>
      </c>
      <c r="B145" s="15"/>
      <c r="C145" s="16" t="s">
        <v>61</v>
      </c>
      <c r="D145" s="15" t="s">
        <v>430</v>
      </c>
      <c r="E145" s="68">
        <v>349</v>
      </c>
      <c r="F145" s="165">
        <v>0</v>
      </c>
      <c r="G145" s="68">
        <f t="shared" si="35"/>
        <v>0</v>
      </c>
    </row>
    <row r="146" spans="1:7" s="67" customFormat="1" ht="45">
      <c r="A146" s="12">
        <f t="shared" si="36"/>
        <v>86</v>
      </c>
      <c r="B146" s="15"/>
      <c r="C146" s="16" t="s">
        <v>141</v>
      </c>
      <c r="D146" s="15" t="s">
        <v>430</v>
      </c>
      <c r="E146" s="68">
        <v>62</v>
      </c>
      <c r="F146" s="165">
        <v>0</v>
      </c>
      <c r="G146" s="68">
        <f t="shared" si="35"/>
        <v>0</v>
      </c>
    </row>
    <row r="147" spans="1:7" s="67" customFormat="1" ht="60">
      <c r="A147" s="12">
        <f t="shared" si="36"/>
        <v>87</v>
      </c>
      <c r="B147" s="15"/>
      <c r="C147" s="16" t="s">
        <v>142</v>
      </c>
      <c r="D147" s="15" t="s">
        <v>430</v>
      </c>
      <c r="E147" s="68">
        <v>1160</v>
      </c>
      <c r="F147" s="165">
        <v>0</v>
      </c>
      <c r="G147" s="68">
        <f t="shared" si="35"/>
        <v>0</v>
      </c>
    </row>
    <row r="148" spans="1:7" s="67" customFormat="1" ht="30">
      <c r="A148" s="12"/>
      <c r="B148" s="13" t="s">
        <v>63</v>
      </c>
      <c r="C148" s="14" t="s">
        <v>64</v>
      </c>
      <c r="D148" s="14"/>
      <c r="E148" s="14"/>
      <c r="F148" s="14"/>
      <c r="G148" s="14"/>
    </row>
    <row r="149" spans="1:7" s="67" customFormat="1" ht="45">
      <c r="A149" s="12">
        <f>A147+1</f>
        <v>88</v>
      </c>
      <c r="B149" s="13"/>
      <c r="C149" s="21" t="s">
        <v>65</v>
      </c>
      <c r="D149" s="15" t="s">
        <v>430</v>
      </c>
      <c r="E149" s="68">
        <v>2940</v>
      </c>
      <c r="F149" s="165">
        <v>0</v>
      </c>
      <c r="G149" s="68">
        <f>ROUND(E149*ROUND(F149,2),2)</f>
        <v>0</v>
      </c>
    </row>
    <row r="150" spans="1:7">
      <c r="A150" s="20"/>
      <c r="B150" s="18" t="s">
        <v>93</v>
      </c>
      <c r="C150" s="19" t="s">
        <v>8</v>
      </c>
      <c r="D150" s="19"/>
      <c r="E150" s="19"/>
      <c r="F150" s="19"/>
      <c r="G150" s="19"/>
    </row>
    <row r="151" spans="1:7" s="67" customFormat="1" ht="30">
      <c r="A151" s="12"/>
      <c r="B151" s="13" t="s">
        <v>68</v>
      </c>
      <c r="C151" s="14" t="s">
        <v>69</v>
      </c>
      <c r="D151" s="14"/>
      <c r="E151" s="14"/>
      <c r="F151" s="14"/>
      <c r="G151" s="14"/>
    </row>
    <row r="152" spans="1:7" s="67" customFormat="1" ht="45">
      <c r="A152" s="12">
        <f>A149+1</f>
        <v>89</v>
      </c>
      <c r="B152" s="13"/>
      <c r="C152" s="21" t="s">
        <v>78</v>
      </c>
      <c r="D152" s="15" t="s">
        <v>430</v>
      </c>
      <c r="E152" s="68">
        <v>2956</v>
      </c>
      <c r="F152" s="165">
        <v>0</v>
      </c>
      <c r="G152" s="68">
        <f t="shared" ref="G152:G155" si="37">ROUND(E152*ROUND(F152,2),2)</f>
        <v>0</v>
      </c>
    </row>
    <row r="153" spans="1:7" s="67" customFormat="1" ht="45">
      <c r="A153" s="12">
        <f>A152+1</f>
        <v>90</v>
      </c>
      <c r="B153" s="13"/>
      <c r="C153" s="21" t="s">
        <v>79</v>
      </c>
      <c r="D153" s="15" t="s">
        <v>430</v>
      </c>
      <c r="E153" s="68">
        <v>58</v>
      </c>
      <c r="F153" s="165">
        <v>0</v>
      </c>
      <c r="G153" s="68">
        <f t="shared" si="37"/>
        <v>0</v>
      </c>
    </row>
    <row r="154" spans="1:7" s="67" customFormat="1" ht="45">
      <c r="A154" s="12">
        <f t="shared" ref="A154:A155" si="38">A153+1</f>
        <v>91</v>
      </c>
      <c r="B154" s="13"/>
      <c r="C154" s="21" t="s">
        <v>143</v>
      </c>
      <c r="D154" s="15" t="s">
        <v>430</v>
      </c>
      <c r="E154" s="68">
        <v>62</v>
      </c>
      <c r="F154" s="165">
        <v>0</v>
      </c>
      <c r="G154" s="68">
        <f t="shared" si="37"/>
        <v>0</v>
      </c>
    </row>
    <row r="155" spans="1:7" s="67" customFormat="1" ht="45">
      <c r="A155" s="12">
        <f t="shared" si="38"/>
        <v>92</v>
      </c>
      <c r="B155" s="13"/>
      <c r="C155" s="21" t="s">
        <v>144</v>
      </c>
      <c r="D155" s="15" t="s">
        <v>430</v>
      </c>
      <c r="E155" s="68">
        <v>1160</v>
      </c>
      <c r="F155" s="165">
        <v>0</v>
      </c>
      <c r="G155" s="68">
        <f t="shared" si="37"/>
        <v>0</v>
      </c>
    </row>
    <row r="156" spans="1:7" s="67" customFormat="1" ht="30">
      <c r="A156" s="12"/>
      <c r="B156" s="13" t="s">
        <v>76</v>
      </c>
      <c r="C156" s="14" t="s">
        <v>77</v>
      </c>
      <c r="D156" s="14"/>
      <c r="E156" s="14"/>
      <c r="F156" s="14"/>
      <c r="G156" s="14"/>
    </row>
    <row r="157" spans="1:7" s="67" customFormat="1" ht="45">
      <c r="A157" s="12">
        <f>A155+1</f>
        <v>93</v>
      </c>
      <c r="B157" s="13"/>
      <c r="C157" s="21" t="s">
        <v>80</v>
      </c>
      <c r="D157" s="15" t="s">
        <v>430</v>
      </c>
      <c r="E157" s="68">
        <v>2940</v>
      </c>
      <c r="F157" s="165">
        <v>0</v>
      </c>
      <c r="G157" s="68">
        <f t="shared" ref="G157:G159" si="39">ROUND(E157*ROUND(F157,2),2)</f>
        <v>0</v>
      </c>
    </row>
    <row r="158" spans="1:7" s="67" customFormat="1" ht="45">
      <c r="A158" s="12">
        <f>A157+1</f>
        <v>94</v>
      </c>
      <c r="B158" s="13"/>
      <c r="C158" s="21" t="s">
        <v>81</v>
      </c>
      <c r="D158" s="15" t="s">
        <v>430</v>
      </c>
      <c r="E158" s="68">
        <v>58</v>
      </c>
      <c r="F158" s="165">
        <v>0</v>
      </c>
      <c r="G158" s="68">
        <f t="shared" si="39"/>
        <v>0</v>
      </c>
    </row>
    <row r="159" spans="1:7" s="67" customFormat="1" ht="45">
      <c r="A159" s="12">
        <f>A158+1</f>
        <v>95</v>
      </c>
      <c r="B159" s="13"/>
      <c r="C159" s="21" t="s">
        <v>145</v>
      </c>
      <c r="D159" s="15" t="s">
        <v>430</v>
      </c>
      <c r="E159" s="68">
        <v>8</v>
      </c>
      <c r="F159" s="165">
        <v>0</v>
      </c>
      <c r="G159" s="68">
        <f t="shared" si="39"/>
        <v>0</v>
      </c>
    </row>
    <row r="160" spans="1:7" s="67" customFormat="1">
      <c r="A160" s="12"/>
      <c r="B160" s="13" t="s">
        <v>82</v>
      </c>
      <c r="C160" s="14" t="s">
        <v>83</v>
      </c>
      <c r="D160" s="14"/>
      <c r="E160" s="14"/>
      <c r="F160" s="14"/>
      <c r="G160" s="14"/>
    </row>
    <row r="161" spans="1:7" s="67" customFormat="1" ht="30">
      <c r="A161" s="12">
        <f>A159+1</f>
        <v>96</v>
      </c>
      <c r="B161" s="13"/>
      <c r="C161" s="21" t="s">
        <v>84</v>
      </c>
      <c r="D161" s="15" t="s">
        <v>430</v>
      </c>
      <c r="E161" s="68">
        <v>16</v>
      </c>
      <c r="F161" s="165">
        <v>0</v>
      </c>
      <c r="G161" s="68">
        <f>ROUND(E161*ROUND(F161,2),2)</f>
        <v>0</v>
      </c>
    </row>
    <row r="162" spans="1:7" s="67" customFormat="1" ht="30">
      <c r="A162" s="12"/>
      <c r="B162" s="13" t="s">
        <v>85</v>
      </c>
      <c r="C162" s="14" t="s">
        <v>86</v>
      </c>
      <c r="D162" s="14"/>
      <c r="E162" s="14"/>
      <c r="F162" s="14"/>
      <c r="G162" s="14"/>
    </row>
    <row r="163" spans="1:7" s="67" customFormat="1" ht="60">
      <c r="A163" s="12">
        <f>A161+1</f>
        <v>97</v>
      </c>
      <c r="B163" s="15"/>
      <c r="C163" s="21" t="s">
        <v>87</v>
      </c>
      <c r="D163" s="15" t="s">
        <v>430</v>
      </c>
      <c r="E163" s="69">
        <v>78</v>
      </c>
      <c r="F163" s="165">
        <v>0</v>
      </c>
      <c r="G163" s="68">
        <f t="shared" ref="G163:G164" si="40">ROUND(E163*ROUND(F163,2),2)</f>
        <v>0</v>
      </c>
    </row>
    <row r="164" spans="1:7" s="67" customFormat="1" ht="60">
      <c r="A164" s="12">
        <f>A163+1</f>
        <v>98</v>
      </c>
      <c r="B164" s="15"/>
      <c r="C164" s="21" t="s">
        <v>88</v>
      </c>
      <c r="D164" s="15" t="s">
        <v>430</v>
      </c>
      <c r="E164" s="69">
        <v>349</v>
      </c>
      <c r="F164" s="165">
        <v>0</v>
      </c>
      <c r="G164" s="68">
        <f t="shared" si="40"/>
        <v>0</v>
      </c>
    </row>
    <row r="165" spans="1:7">
      <c r="A165" s="22"/>
      <c r="B165" s="18" t="s">
        <v>95</v>
      </c>
      <c r="C165" s="19" t="s">
        <v>9</v>
      </c>
      <c r="D165" s="19"/>
      <c r="E165" s="19"/>
      <c r="F165" s="19"/>
      <c r="G165" s="19"/>
    </row>
    <row r="166" spans="1:7">
      <c r="A166" s="34"/>
      <c r="B166" s="35" t="s">
        <v>96</v>
      </c>
      <c r="C166" s="36" t="s">
        <v>97</v>
      </c>
      <c r="D166" s="36"/>
      <c r="E166" s="36"/>
      <c r="F166" s="36"/>
      <c r="G166" s="36"/>
    </row>
    <row r="167" spans="1:7" s="67" customFormat="1" ht="30">
      <c r="A167" s="12">
        <f>A164+1</f>
        <v>99</v>
      </c>
      <c r="B167" s="15"/>
      <c r="C167" s="21" t="s">
        <v>98</v>
      </c>
      <c r="D167" s="15" t="s">
        <v>430</v>
      </c>
      <c r="E167" s="69">
        <v>185.76</v>
      </c>
      <c r="F167" s="165">
        <v>0</v>
      </c>
      <c r="G167" s="68">
        <f t="shared" ref="G167:G168" si="41">ROUND(E167*ROUND(F167,2),2)</f>
        <v>0</v>
      </c>
    </row>
    <row r="168" spans="1:7" s="67" customFormat="1" ht="30">
      <c r="A168" s="12">
        <f>A167+1</f>
        <v>100</v>
      </c>
      <c r="B168" s="15"/>
      <c r="C168" s="21" t="s">
        <v>146</v>
      </c>
      <c r="D168" s="15" t="s">
        <v>430</v>
      </c>
      <c r="E168" s="69">
        <v>18</v>
      </c>
      <c r="F168" s="165">
        <v>0</v>
      </c>
      <c r="G168" s="68">
        <f t="shared" si="41"/>
        <v>0</v>
      </c>
    </row>
    <row r="169" spans="1:7" s="67" customFormat="1">
      <c r="A169" s="12"/>
      <c r="B169" s="13" t="s">
        <v>100</v>
      </c>
      <c r="C169" s="14" t="s">
        <v>101</v>
      </c>
      <c r="D169" s="14"/>
      <c r="E169" s="14"/>
      <c r="F169" s="14"/>
      <c r="G169" s="14"/>
    </row>
    <row r="170" spans="1:7" s="67" customFormat="1" ht="45">
      <c r="A170" s="12">
        <f>A168+1</f>
        <v>101</v>
      </c>
      <c r="B170" s="15"/>
      <c r="C170" s="16" t="s">
        <v>147</v>
      </c>
      <c r="D170" s="15" t="s">
        <v>20</v>
      </c>
      <c r="E170" s="69">
        <v>20</v>
      </c>
      <c r="F170" s="165">
        <v>0</v>
      </c>
      <c r="G170" s="68">
        <f t="shared" ref="G170:G175" si="42">ROUND(E170*ROUND(F170,2),2)</f>
        <v>0</v>
      </c>
    </row>
    <row r="171" spans="1:7" s="67" customFormat="1" ht="60">
      <c r="A171" s="12">
        <f>A170+1</f>
        <v>102</v>
      </c>
      <c r="B171" s="15"/>
      <c r="C171" s="16" t="s">
        <v>148</v>
      </c>
      <c r="D171" s="15" t="s">
        <v>20</v>
      </c>
      <c r="E171" s="69">
        <v>6</v>
      </c>
      <c r="F171" s="165">
        <v>0</v>
      </c>
      <c r="G171" s="68">
        <f t="shared" si="42"/>
        <v>0</v>
      </c>
    </row>
    <row r="172" spans="1:7" s="67" customFormat="1" ht="60">
      <c r="A172" s="12">
        <f t="shared" ref="A172:A175" si="43">A171+1</f>
        <v>103</v>
      </c>
      <c r="B172" s="15"/>
      <c r="C172" s="16" t="s">
        <v>149</v>
      </c>
      <c r="D172" s="15" t="s">
        <v>20</v>
      </c>
      <c r="E172" s="69">
        <v>1</v>
      </c>
      <c r="F172" s="165">
        <v>0</v>
      </c>
      <c r="G172" s="68">
        <f t="shared" si="42"/>
        <v>0</v>
      </c>
    </row>
    <row r="173" spans="1:7" s="67" customFormat="1" ht="30">
      <c r="A173" s="12">
        <f t="shared" si="43"/>
        <v>104</v>
      </c>
      <c r="B173" s="15"/>
      <c r="C173" s="16" t="s">
        <v>102</v>
      </c>
      <c r="D173" s="15" t="s">
        <v>20</v>
      </c>
      <c r="E173" s="69">
        <v>30</v>
      </c>
      <c r="F173" s="165">
        <v>0</v>
      </c>
      <c r="G173" s="68">
        <f t="shared" si="42"/>
        <v>0</v>
      </c>
    </row>
    <row r="174" spans="1:7" s="67" customFormat="1" ht="30">
      <c r="A174" s="12">
        <f t="shared" si="43"/>
        <v>105</v>
      </c>
      <c r="B174" s="15"/>
      <c r="C174" s="16" t="s">
        <v>150</v>
      </c>
      <c r="D174" s="15" t="s">
        <v>20</v>
      </c>
      <c r="E174" s="69">
        <v>1</v>
      </c>
      <c r="F174" s="165">
        <v>0</v>
      </c>
      <c r="G174" s="68">
        <f t="shared" si="42"/>
        <v>0</v>
      </c>
    </row>
    <row r="175" spans="1:7" s="67" customFormat="1" ht="45">
      <c r="A175" s="12">
        <f t="shared" si="43"/>
        <v>106</v>
      </c>
      <c r="B175" s="15"/>
      <c r="C175" s="16" t="s">
        <v>107</v>
      </c>
      <c r="D175" s="15" t="s">
        <v>20</v>
      </c>
      <c r="E175" s="69">
        <v>2</v>
      </c>
      <c r="F175" s="165">
        <v>0</v>
      </c>
      <c r="G175" s="68">
        <f t="shared" si="42"/>
        <v>0</v>
      </c>
    </row>
    <row r="176" spans="1:7" s="67" customFormat="1">
      <c r="A176" s="12"/>
      <c r="B176" s="13" t="s">
        <v>103</v>
      </c>
      <c r="C176" s="14" t="s">
        <v>104</v>
      </c>
      <c r="D176" s="14"/>
      <c r="E176" s="14"/>
      <c r="F176" s="14"/>
      <c r="G176" s="14"/>
    </row>
    <row r="177" spans="1:7" s="67" customFormat="1" ht="30">
      <c r="A177" s="12">
        <f>A175+1</f>
        <v>107</v>
      </c>
      <c r="B177" s="15"/>
      <c r="C177" s="16" t="s">
        <v>105</v>
      </c>
      <c r="D177" s="15" t="s">
        <v>20</v>
      </c>
      <c r="E177" s="69">
        <v>3</v>
      </c>
      <c r="F177" s="165">
        <v>0</v>
      </c>
      <c r="G177" s="68">
        <f t="shared" ref="G177:G178" si="44">ROUND(E177*ROUND(F177,2),2)</f>
        <v>0</v>
      </c>
    </row>
    <row r="178" spans="1:7" s="67" customFormat="1" ht="30">
      <c r="A178" s="12">
        <f t="shared" ref="A178" si="45">A177+1</f>
        <v>108</v>
      </c>
      <c r="B178" s="15"/>
      <c r="C178" s="16" t="s">
        <v>106</v>
      </c>
      <c r="D178" s="15" t="s">
        <v>20</v>
      </c>
      <c r="E178" s="69">
        <v>7</v>
      </c>
      <c r="F178" s="165">
        <v>0</v>
      </c>
      <c r="G178" s="68">
        <f t="shared" si="44"/>
        <v>0</v>
      </c>
    </row>
    <row r="179" spans="1:7" s="67" customFormat="1">
      <c r="A179" s="12"/>
      <c r="B179" s="13" t="s">
        <v>108</v>
      </c>
      <c r="C179" s="14" t="s">
        <v>109</v>
      </c>
      <c r="D179" s="14"/>
      <c r="E179" s="14"/>
      <c r="F179" s="14"/>
      <c r="G179" s="14"/>
    </row>
    <row r="180" spans="1:7" s="67" customFormat="1" ht="30">
      <c r="A180" s="12">
        <f>A178+1</f>
        <v>109</v>
      </c>
      <c r="B180" s="15"/>
      <c r="C180" s="16" t="s">
        <v>110</v>
      </c>
      <c r="D180" s="15" t="s">
        <v>33</v>
      </c>
      <c r="E180" s="69">
        <v>305</v>
      </c>
      <c r="F180" s="165">
        <v>0</v>
      </c>
      <c r="G180" s="68">
        <f>ROUND(E180*ROUND(F180,2),2)</f>
        <v>0</v>
      </c>
    </row>
    <row r="181" spans="1:7">
      <c r="A181" s="22"/>
      <c r="B181" s="18" t="s">
        <v>114</v>
      </c>
      <c r="C181" s="19" t="s">
        <v>16</v>
      </c>
      <c r="D181" s="19"/>
      <c r="E181" s="19"/>
      <c r="F181" s="19"/>
      <c r="G181" s="19"/>
    </row>
    <row r="182" spans="1:7" s="67" customFormat="1" ht="30">
      <c r="A182" s="12"/>
      <c r="B182" s="13" t="s">
        <v>115</v>
      </c>
      <c r="C182" s="14" t="s">
        <v>116</v>
      </c>
      <c r="D182" s="14"/>
      <c r="E182" s="14"/>
      <c r="F182" s="14"/>
      <c r="G182" s="14"/>
    </row>
    <row r="183" spans="1:7" s="67" customFormat="1" ht="60">
      <c r="A183" s="12">
        <f>A180+1</f>
        <v>110</v>
      </c>
      <c r="B183" s="15"/>
      <c r="C183" s="16" t="s">
        <v>121</v>
      </c>
      <c r="D183" s="15" t="s">
        <v>33</v>
      </c>
      <c r="E183" s="68">
        <v>1101</v>
      </c>
      <c r="F183" s="165">
        <v>0</v>
      </c>
      <c r="G183" s="68">
        <f t="shared" ref="G183:G184" si="46">ROUND(E183*ROUND(F183,2),2)</f>
        <v>0</v>
      </c>
    </row>
    <row r="184" spans="1:7" s="67" customFormat="1" ht="60">
      <c r="A184" s="12">
        <f>A183+1</f>
        <v>111</v>
      </c>
      <c r="B184" s="15"/>
      <c r="C184" s="16" t="s">
        <v>122</v>
      </c>
      <c r="D184" s="15" t="s">
        <v>33</v>
      </c>
      <c r="E184" s="68">
        <v>511</v>
      </c>
      <c r="F184" s="165">
        <v>0</v>
      </c>
      <c r="G184" s="68">
        <f t="shared" si="46"/>
        <v>0</v>
      </c>
    </row>
    <row r="185" spans="1:7" s="67" customFormat="1">
      <c r="A185" s="12"/>
      <c r="B185" s="13" t="s">
        <v>117</v>
      </c>
      <c r="C185" s="14" t="s">
        <v>118</v>
      </c>
      <c r="D185" s="14"/>
      <c r="E185" s="14"/>
      <c r="F185" s="14"/>
      <c r="G185" s="14"/>
    </row>
    <row r="186" spans="1:7" s="67" customFormat="1" ht="60">
      <c r="A186" s="12">
        <f>A184+1</f>
        <v>112</v>
      </c>
      <c r="B186" s="15"/>
      <c r="C186" s="16" t="s">
        <v>119</v>
      </c>
      <c r="D186" s="15" t="s">
        <v>33</v>
      </c>
      <c r="E186" s="69">
        <v>220</v>
      </c>
      <c r="F186" s="165">
        <v>0</v>
      </c>
      <c r="G186" s="68">
        <f>ROUND(E186*ROUND(F186,2),2)</f>
        <v>0</v>
      </c>
    </row>
    <row r="187" spans="1:7">
      <c r="A187" s="23"/>
      <c r="B187" s="10" t="s">
        <v>120</v>
      </c>
      <c r="C187" s="11" t="s">
        <v>10</v>
      </c>
      <c r="D187" s="11"/>
      <c r="E187" s="11"/>
      <c r="F187" s="11"/>
      <c r="G187" s="11"/>
    </row>
    <row r="188" spans="1:7">
      <c r="A188" s="37"/>
      <c r="B188" s="35" t="s">
        <v>123</v>
      </c>
      <c r="C188" s="36" t="s">
        <v>124</v>
      </c>
      <c r="D188" s="36"/>
      <c r="E188" s="36"/>
      <c r="F188" s="36"/>
      <c r="G188" s="36"/>
    </row>
    <row r="189" spans="1:7" s="67" customFormat="1" ht="17.25">
      <c r="A189" s="12">
        <f>A186+1</f>
        <v>113</v>
      </c>
      <c r="B189" s="15"/>
      <c r="C189" s="16" t="s">
        <v>125</v>
      </c>
      <c r="D189" s="15" t="s">
        <v>430</v>
      </c>
      <c r="E189" s="68">
        <v>2356</v>
      </c>
      <c r="F189" s="165">
        <v>0</v>
      </c>
      <c r="G189" s="68">
        <f t="shared" ref="G189:G190" si="47">ROUND(E189*ROUND(F189,2),2)</f>
        <v>0</v>
      </c>
    </row>
    <row r="190" spans="1:7" s="67" customFormat="1" ht="45">
      <c r="A190" s="12">
        <f>A189+1</f>
        <v>114</v>
      </c>
      <c r="B190" s="15"/>
      <c r="C190" s="16" t="s">
        <v>126</v>
      </c>
      <c r="D190" s="15" t="s">
        <v>430</v>
      </c>
      <c r="E190" s="68">
        <v>2356</v>
      </c>
      <c r="F190" s="165">
        <v>0</v>
      </c>
      <c r="G190" s="68">
        <f t="shared" si="47"/>
        <v>0</v>
      </c>
    </row>
    <row r="191" spans="1:7">
      <c r="A191" s="23"/>
      <c r="B191" s="10" t="s">
        <v>151</v>
      </c>
      <c r="C191" s="11" t="s">
        <v>152</v>
      </c>
      <c r="D191" s="11"/>
      <c r="E191" s="11"/>
      <c r="F191" s="11"/>
      <c r="G191" s="11"/>
    </row>
    <row r="192" spans="1:7" s="67" customFormat="1">
      <c r="A192" s="24"/>
      <c r="B192" s="13" t="s">
        <v>153</v>
      </c>
      <c r="C192" s="14" t="s">
        <v>154</v>
      </c>
      <c r="D192" s="14"/>
      <c r="E192" s="14"/>
      <c r="F192" s="14"/>
      <c r="G192" s="14"/>
    </row>
    <row r="193" spans="1:8" s="67" customFormat="1" ht="105">
      <c r="A193" s="12">
        <f>A190+1</f>
        <v>115</v>
      </c>
      <c r="B193" s="15"/>
      <c r="C193" s="16" t="s">
        <v>155</v>
      </c>
      <c r="D193" s="15" t="s">
        <v>33</v>
      </c>
      <c r="E193" s="68">
        <v>117.5</v>
      </c>
      <c r="F193" s="165">
        <v>0</v>
      </c>
      <c r="G193" s="68">
        <f>ROUND(E193*ROUND(F193,2),2)</f>
        <v>0</v>
      </c>
    </row>
    <row r="194" spans="1:8">
      <c r="A194" s="71" t="s">
        <v>420</v>
      </c>
      <c r="B194" s="72"/>
      <c r="C194" s="72"/>
      <c r="D194" s="72"/>
      <c r="E194" s="72"/>
      <c r="F194" s="73"/>
      <c r="G194" s="25">
        <f>SUM(G106:G193)</f>
        <v>0</v>
      </c>
    </row>
    <row r="195" spans="1:8">
      <c r="A195" s="71" t="s">
        <v>451</v>
      </c>
      <c r="B195" s="72"/>
      <c r="C195" s="72"/>
      <c r="D195" s="72"/>
      <c r="E195" s="72"/>
      <c r="F195" s="73"/>
      <c r="G195" s="25">
        <f>ROUND(G194*0.23,2)</f>
        <v>0</v>
      </c>
    </row>
    <row r="196" spans="1:8">
      <c r="A196" s="71" t="s">
        <v>421</v>
      </c>
      <c r="B196" s="72"/>
      <c r="C196" s="72"/>
      <c r="D196" s="72"/>
      <c r="E196" s="72"/>
      <c r="F196" s="73"/>
      <c r="G196" s="25">
        <f>G194+G195</f>
        <v>0</v>
      </c>
      <c r="H196" s="26"/>
    </row>
    <row r="197" spans="1:8">
      <c r="A197" s="27" t="s">
        <v>429</v>
      </c>
      <c r="B197" s="28"/>
      <c r="C197" s="28"/>
      <c r="D197" s="28"/>
      <c r="E197" s="28"/>
      <c r="F197" s="28"/>
      <c r="G197" s="29"/>
    </row>
    <row r="198" spans="1:8">
      <c r="A198" s="4"/>
      <c r="B198" s="10" t="s">
        <v>4</v>
      </c>
      <c r="C198" s="38" t="s">
        <v>2</v>
      </c>
      <c r="D198" s="39"/>
      <c r="E198" s="39"/>
      <c r="F198" s="39"/>
      <c r="G198" s="40"/>
    </row>
    <row r="199" spans="1:8">
      <c r="A199" s="34"/>
      <c r="B199" s="35" t="s">
        <v>5</v>
      </c>
      <c r="C199" s="41" t="s">
        <v>6</v>
      </c>
      <c r="D199" s="42"/>
      <c r="E199" s="42"/>
      <c r="F199" s="42"/>
      <c r="G199" s="43"/>
    </row>
    <row r="200" spans="1:8" s="67" customFormat="1" ht="45">
      <c r="A200" s="12">
        <f>A193+1</f>
        <v>116</v>
      </c>
      <c r="B200" s="15"/>
      <c r="C200" s="16" t="s">
        <v>6</v>
      </c>
      <c r="D200" s="15" t="s">
        <v>3</v>
      </c>
      <c r="E200" s="68">
        <v>0.43</v>
      </c>
      <c r="F200" s="165">
        <v>0</v>
      </c>
      <c r="G200" s="68">
        <f>ROUND(E200*ROUND(F200,2),2)</f>
        <v>0</v>
      </c>
    </row>
    <row r="201" spans="1:8" s="67" customFormat="1">
      <c r="A201" s="12"/>
      <c r="B201" s="13" t="s">
        <v>18</v>
      </c>
      <c r="C201" s="74" t="s">
        <v>19</v>
      </c>
      <c r="D201" s="75"/>
      <c r="E201" s="75"/>
      <c r="F201" s="75"/>
      <c r="G201" s="76"/>
    </row>
    <row r="202" spans="1:8" s="67" customFormat="1" ht="45">
      <c r="A202" s="12">
        <f>A200+1</f>
        <v>117</v>
      </c>
      <c r="B202" s="15"/>
      <c r="C202" s="16" t="s">
        <v>23</v>
      </c>
      <c r="D202" s="15" t="s">
        <v>20</v>
      </c>
      <c r="E202" s="68">
        <v>1</v>
      </c>
      <c r="F202" s="165">
        <v>0</v>
      </c>
      <c r="G202" s="68">
        <f t="shared" ref="G202:G207" si="48">ROUND(E202*ROUND(F202,2),2)</f>
        <v>0</v>
      </c>
    </row>
    <row r="203" spans="1:8" s="67" customFormat="1" ht="45">
      <c r="A203" s="12">
        <f>A202+1</f>
        <v>118</v>
      </c>
      <c r="B203" s="15"/>
      <c r="C203" s="16" t="s">
        <v>25</v>
      </c>
      <c r="D203" s="15" t="s">
        <v>20</v>
      </c>
      <c r="E203" s="68">
        <v>1</v>
      </c>
      <c r="F203" s="165">
        <v>0</v>
      </c>
      <c r="G203" s="68">
        <f t="shared" si="48"/>
        <v>0</v>
      </c>
    </row>
    <row r="204" spans="1:8" s="67" customFormat="1" ht="45">
      <c r="A204" s="12">
        <f t="shared" ref="A204:A207" si="49">A203+1</f>
        <v>119</v>
      </c>
      <c r="B204" s="15"/>
      <c r="C204" s="16" t="s">
        <v>26</v>
      </c>
      <c r="D204" s="15" t="s">
        <v>20</v>
      </c>
      <c r="E204" s="68">
        <v>2</v>
      </c>
      <c r="F204" s="165">
        <v>0</v>
      </c>
      <c r="G204" s="68">
        <f t="shared" si="48"/>
        <v>0</v>
      </c>
    </row>
    <row r="205" spans="1:8" s="67" customFormat="1" ht="45">
      <c r="A205" s="12">
        <f t="shared" si="49"/>
        <v>120</v>
      </c>
      <c r="B205" s="15"/>
      <c r="C205" s="16" t="s">
        <v>27</v>
      </c>
      <c r="D205" s="15" t="s">
        <v>20</v>
      </c>
      <c r="E205" s="68">
        <v>1</v>
      </c>
      <c r="F205" s="165">
        <v>0</v>
      </c>
      <c r="G205" s="68">
        <f t="shared" si="48"/>
        <v>0</v>
      </c>
    </row>
    <row r="206" spans="1:8" s="67" customFormat="1" ht="45">
      <c r="A206" s="12">
        <f t="shared" si="49"/>
        <v>121</v>
      </c>
      <c r="B206" s="15"/>
      <c r="C206" s="16" t="s">
        <v>134</v>
      </c>
      <c r="D206" s="15" t="s">
        <v>20</v>
      </c>
      <c r="E206" s="68">
        <v>1</v>
      </c>
      <c r="F206" s="165">
        <v>0</v>
      </c>
      <c r="G206" s="68">
        <f t="shared" si="48"/>
        <v>0</v>
      </c>
    </row>
    <row r="207" spans="1:8" s="67" customFormat="1" ht="30">
      <c r="A207" s="12">
        <f t="shared" si="49"/>
        <v>122</v>
      </c>
      <c r="B207" s="15"/>
      <c r="C207" s="16" t="s">
        <v>156</v>
      </c>
      <c r="D207" s="15" t="s">
        <v>20</v>
      </c>
      <c r="E207" s="68">
        <v>2</v>
      </c>
      <c r="F207" s="165">
        <v>0</v>
      </c>
      <c r="G207" s="68">
        <f t="shared" si="48"/>
        <v>0</v>
      </c>
    </row>
    <row r="208" spans="1:8" s="67" customFormat="1">
      <c r="A208" s="12"/>
      <c r="B208" s="13" t="s">
        <v>28</v>
      </c>
      <c r="C208" s="74" t="s">
        <v>29</v>
      </c>
      <c r="D208" s="75"/>
      <c r="E208" s="75"/>
      <c r="F208" s="75"/>
      <c r="G208" s="76"/>
    </row>
    <row r="209" spans="1:7" s="67" customFormat="1" ht="45">
      <c r="A209" s="12">
        <f>A207+1</f>
        <v>123</v>
      </c>
      <c r="B209" s="15"/>
      <c r="C209" s="16" t="s">
        <v>30</v>
      </c>
      <c r="D209" s="15" t="s">
        <v>430</v>
      </c>
      <c r="E209" s="68">
        <v>2402</v>
      </c>
      <c r="F209" s="165">
        <v>0</v>
      </c>
      <c r="G209" s="68">
        <f>ROUND(E209*ROUND(F209,2),2)</f>
        <v>0</v>
      </c>
    </row>
    <row r="210" spans="1:7" s="67" customFormat="1">
      <c r="A210" s="12"/>
      <c r="B210" s="13" t="s">
        <v>47</v>
      </c>
      <c r="C210" s="74" t="s">
        <v>48</v>
      </c>
      <c r="D210" s="75"/>
      <c r="E210" s="75"/>
      <c r="F210" s="75"/>
      <c r="G210" s="76"/>
    </row>
    <row r="211" spans="1:7" s="67" customFormat="1" ht="30">
      <c r="A211" s="12">
        <f>A209+1</f>
        <v>124</v>
      </c>
      <c r="B211" s="15"/>
      <c r="C211" s="16" t="s">
        <v>50</v>
      </c>
      <c r="D211" s="15" t="s">
        <v>430</v>
      </c>
      <c r="E211" s="68">
        <v>2507</v>
      </c>
      <c r="F211" s="165">
        <v>0</v>
      </c>
      <c r="G211" s="68">
        <f t="shared" ref="G211:G214" si="50">ROUND(E211*ROUND(F211,2),2)</f>
        <v>0</v>
      </c>
    </row>
    <row r="212" spans="1:7" s="67" customFormat="1" ht="30">
      <c r="A212" s="12">
        <f t="shared" ref="A212:A214" si="51">A211+1</f>
        <v>125</v>
      </c>
      <c r="B212" s="15"/>
      <c r="C212" s="16" t="s">
        <v>157</v>
      </c>
      <c r="D212" s="15" t="s">
        <v>430</v>
      </c>
      <c r="E212" s="68">
        <v>62</v>
      </c>
      <c r="F212" s="165">
        <v>0</v>
      </c>
      <c r="G212" s="68">
        <f t="shared" si="50"/>
        <v>0</v>
      </c>
    </row>
    <row r="213" spans="1:7" s="67" customFormat="1" ht="45">
      <c r="A213" s="12">
        <f t="shared" si="51"/>
        <v>126</v>
      </c>
      <c r="B213" s="15"/>
      <c r="C213" s="16" t="s">
        <v>158</v>
      </c>
      <c r="D213" s="15" t="s">
        <v>33</v>
      </c>
      <c r="E213" s="68">
        <v>40</v>
      </c>
      <c r="F213" s="165">
        <v>0</v>
      </c>
      <c r="G213" s="68">
        <f t="shared" si="50"/>
        <v>0</v>
      </c>
    </row>
    <row r="214" spans="1:7" s="67" customFormat="1">
      <c r="A214" s="12">
        <f t="shared" si="51"/>
        <v>127</v>
      </c>
      <c r="B214" s="15"/>
      <c r="C214" s="16" t="s">
        <v>53</v>
      </c>
      <c r="D214" s="15" t="s">
        <v>33</v>
      </c>
      <c r="E214" s="68">
        <v>155</v>
      </c>
      <c r="F214" s="165">
        <v>0</v>
      </c>
      <c r="G214" s="68">
        <f t="shared" si="50"/>
        <v>0</v>
      </c>
    </row>
    <row r="215" spans="1:7" s="67" customFormat="1">
      <c r="A215" s="12"/>
      <c r="B215" s="13" t="s">
        <v>31</v>
      </c>
      <c r="C215" s="77" t="s">
        <v>32</v>
      </c>
      <c r="D215" s="78"/>
      <c r="E215" s="78"/>
      <c r="F215" s="78"/>
      <c r="G215" s="76"/>
    </row>
    <row r="216" spans="1:7" s="67" customFormat="1" ht="30">
      <c r="A216" s="12">
        <f>A214+1</f>
        <v>128</v>
      </c>
      <c r="B216" s="15"/>
      <c r="C216" s="16" t="s">
        <v>159</v>
      </c>
      <c r="D216" s="15" t="s">
        <v>33</v>
      </c>
      <c r="E216" s="69">
        <v>12</v>
      </c>
      <c r="F216" s="165">
        <v>0</v>
      </c>
      <c r="G216" s="68">
        <f>ROUND(E216*ROUND(F216,2),2)</f>
        <v>0</v>
      </c>
    </row>
    <row r="217" spans="1:7" s="67" customFormat="1">
      <c r="A217" s="12"/>
      <c r="B217" s="13" t="s">
        <v>34</v>
      </c>
      <c r="C217" s="77" t="s">
        <v>127</v>
      </c>
      <c r="D217" s="78"/>
      <c r="E217" s="78"/>
      <c r="F217" s="78"/>
      <c r="G217" s="76"/>
    </row>
    <row r="218" spans="1:7" s="67" customFormat="1" ht="30">
      <c r="A218" s="12">
        <f>A216+1</f>
        <v>129</v>
      </c>
      <c r="B218" s="15"/>
      <c r="C218" s="16" t="s">
        <v>128</v>
      </c>
      <c r="D218" s="15" t="s">
        <v>20</v>
      </c>
      <c r="E218" s="69">
        <v>2</v>
      </c>
      <c r="F218" s="165">
        <v>0</v>
      </c>
      <c r="G218" s="68">
        <f>ROUND(E218*ROUND(F218,2),2)</f>
        <v>0</v>
      </c>
    </row>
    <row r="219" spans="1:7">
      <c r="A219" s="17"/>
      <c r="B219" s="18" t="s">
        <v>35</v>
      </c>
      <c r="C219" s="46" t="s">
        <v>12</v>
      </c>
      <c r="D219" s="47"/>
      <c r="E219" s="47"/>
      <c r="F219" s="47"/>
      <c r="G219" s="48"/>
    </row>
    <row r="220" spans="1:7">
      <c r="A220" s="34"/>
      <c r="B220" s="35" t="s">
        <v>36</v>
      </c>
      <c r="C220" s="44" t="s">
        <v>37</v>
      </c>
      <c r="D220" s="45"/>
      <c r="E220" s="45"/>
      <c r="F220" s="45"/>
      <c r="G220" s="43"/>
    </row>
    <row r="221" spans="1:7" s="67" customFormat="1" ht="45">
      <c r="A221" s="12">
        <f>A218+1</f>
        <v>130</v>
      </c>
      <c r="B221" s="15"/>
      <c r="C221" s="16" t="s">
        <v>410</v>
      </c>
      <c r="D221" s="15" t="s">
        <v>431</v>
      </c>
      <c r="E221" s="68">
        <v>1587</v>
      </c>
      <c r="F221" s="165">
        <v>0</v>
      </c>
      <c r="G221" s="68">
        <f>ROUND(E221*ROUND(F221,2),2)</f>
        <v>0</v>
      </c>
    </row>
    <row r="222" spans="1:7" s="67" customFormat="1">
      <c r="A222" s="12"/>
      <c r="B222" s="13" t="s">
        <v>38</v>
      </c>
      <c r="C222" s="74" t="s">
        <v>13</v>
      </c>
      <c r="D222" s="75"/>
      <c r="E222" s="75"/>
      <c r="F222" s="75"/>
      <c r="G222" s="76"/>
    </row>
    <row r="223" spans="1:7" s="67" customFormat="1" ht="45">
      <c r="A223" s="12">
        <f>A221+1</f>
        <v>131</v>
      </c>
      <c r="B223" s="15"/>
      <c r="C223" s="16" t="s">
        <v>39</v>
      </c>
      <c r="D223" s="15" t="s">
        <v>431</v>
      </c>
      <c r="E223" s="68">
        <v>268</v>
      </c>
      <c r="F223" s="165">
        <v>0</v>
      </c>
      <c r="G223" s="68">
        <f>ROUND(E223*ROUND(F223,2),2)</f>
        <v>0</v>
      </c>
    </row>
    <row r="224" spans="1:7">
      <c r="A224" s="20"/>
      <c r="B224" s="18" t="s">
        <v>40</v>
      </c>
      <c r="C224" s="46" t="s">
        <v>7</v>
      </c>
      <c r="D224" s="47"/>
      <c r="E224" s="47"/>
      <c r="F224" s="47"/>
      <c r="G224" s="48"/>
    </row>
    <row r="225" spans="1:7" ht="30">
      <c r="A225" s="34"/>
      <c r="B225" s="35" t="s">
        <v>41</v>
      </c>
      <c r="C225" s="44" t="s">
        <v>42</v>
      </c>
      <c r="D225" s="45"/>
      <c r="E225" s="45"/>
      <c r="F225" s="45"/>
      <c r="G225" s="43"/>
    </row>
    <row r="226" spans="1:7" s="67" customFormat="1" ht="17.25">
      <c r="A226" s="12">
        <f>A223+1</f>
        <v>132</v>
      </c>
      <c r="B226" s="13"/>
      <c r="C226" s="16" t="s">
        <v>43</v>
      </c>
      <c r="D226" s="15" t="s">
        <v>430</v>
      </c>
      <c r="E226" s="68">
        <v>2747</v>
      </c>
      <c r="F226" s="165">
        <v>0</v>
      </c>
      <c r="G226" s="68">
        <f t="shared" ref="G226:G232" si="52">ROUND(E226*ROUND(F226,2),2)</f>
        <v>0</v>
      </c>
    </row>
    <row r="227" spans="1:7" s="67" customFormat="1" ht="30">
      <c r="A227" s="12">
        <f t="shared" ref="A227:A232" si="53">A226+1</f>
        <v>133</v>
      </c>
      <c r="B227" s="13"/>
      <c r="C227" s="16" t="s">
        <v>44</v>
      </c>
      <c r="D227" s="15" t="s">
        <v>430</v>
      </c>
      <c r="E227" s="68">
        <v>141</v>
      </c>
      <c r="F227" s="165">
        <v>0</v>
      </c>
      <c r="G227" s="68">
        <f t="shared" si="52"/>
        <v>0</v>
      </c>
    </row>
    <row r="228" spans="1:7" s="67" customFormat="1" ht="30">
      <c r="A228" s="12">
        <f t="shared" si="53"/>
        <v>134</v>
      </c>
      <c r="B228" s="13"/>
      <c r="C228" s="16" t="s">
        <v>55</v>
      </c>
      <c r="D228" s="15" t="s">
        <v>430</v>
      </c>
      <c r="E228" s="68">
        <v>645</v>
      </c>
      <c r="F228" s="165">
        <v>0</v>
      </c>
      <c r="G228" s="68">
        <f t="shared" si="52"/>
        <v>0</v>
      </c>
    </row>
    <row r="229" spans="1:7" s="67" customFormat="1" ht="30">
      <c r="A229" s="12">
        <f t="shared" si="53"/>
        <v>135</v>
      </c>
      <c r="B229" s="13"/>
      <c r="C229" s="16" t="s">
        <v>160</v>
      </c>
      <c r="D229" s="15" t="s">
        <v>430</v>
      </c>
      <c r="E229" s="68">
        <v>32</v>
      </c>
      <c r="F229" s="165">
        <v>0</v>
      </c>
      <c r="G229" s="68">
        <f t="shared" si="52"/>
        <v>0</v>
      </c>
    </row>
    <row r="230" spans="1:7" s="67" customFormat="1" ht="17.25">
      <c r="A230" s="12">
        <f t="shared" si="53"/>
        <v>136</v>
      </c>
      <c r="B230" s="13"/>
      <c r="C230" s="16" t="s">
        <v>46</v>
      </c>
      <c r="D230" s="15" t="s">
        <v>430</v>
      </c>
      <c r="E230" s="68">
        <v>364</v>
      </c>
      <c r="F230" s="165">
        <v>0</v>
      </c>
      <c r="G230" s="68">
        <f t="shared" si="52"/>
        <v>0</v>
      </c>
    </row>
    <row r="231" spans="1:7" s="67" customFormat="1" ht="30">
      <c r="A231" s="12">
        <f t="shared" si="53"/>
        <v>137</v>
      </c>
      <c r="B231" s="13"/>
      <c r="C231" s="16" t="s">
        <v>139</v>
      </c>
      <c r="D231" s="15" t="s">
        <v>430</v>
      </c>
      <c r="E231" s="68">
        <v>15</v>
      </c>
      <c r="F231" s="165">
        <v>0</v>
      </c>
      <c r="G231" s="68">
        <f t="shared" si="52"/>
        <v>0</v>
      </c>
    </row>
    <row r="232" spans="1:7" s="67" customFormat="1" ht="30">
      <c r="A232" s="12">
        <f t="shared" si="53"/>
        <v>138</v>
      </c>
      <c r="B232" s="13"/>
      <c r="C232" s="16" t="s">
        <v>140</v>
      </c>
      <c r="D232" s="15" t="s">
        <v>430</v>
      </c>
      <c r="E232" s="68">
        <v>1007</v>
      </c>
      <c r="F232" s="165">
        <v>0</v>
      </c>
      <c r="G232" s="68">
        <f t="shared" si="52"/>
        <v>0</v>
      </c>
    </row>
    <row r="233" spans="1:7" s="67" customFormat="1">
      <c r="A233" s="12"/>
      <c r="B233" s="13" t="s">
        <v>56</v>
      </c>
      <c r="C233" s="77" t="s">
        <v>57</v>
      </c>
      <c r="D233" s="78"/>
      <c r="E233" s="78"/>
      <c r="F233" s="78"/>
      <c r="G233" s="76"/>
    </row>
    <row r="234" spans="1:7" s="67" customFormat="1" ht="45">
      <c r="A234" s="12">
        <f>A232+1</f>
        <v>139</v>
      </c>
      <c r="B234" s="15"/>
      <c r="C234" s="16" t="s">
        <v>60</v>
      </c>
      <c r="D234" s="15" t="s">
        <v>430</v>
      </c>
      <c r="E234" s="68">
        <v>2747</v>
      </c>
      <c r="F234" s="165">
        <v>0</v>
      </c>
      <c r="G234" s="68">
        <f t="shared" ref="G234:G240" si="54">ROUND(E234*ROUND(F234,2),2)</f>
        <v>0</v>
      </c>
    </row>
    <row r="235" spans="1:7" s="67" customFormat="1" ht="45">
      <c r="A235" s="12">
        <f t="shared" ref="A235:A240" si="55">A234+1</f>
        <v>140</v>
      </c>
      <c r="B235" s="15"/>
      <c r="C235" s="16" t="s">
        <v>58</v>
      </c>
      <c r="D235" s="15" t="s">
        <v>430</v>
      </c>
      <c r="E235" s="68">
        <v>141</v>
      </c>
      <c r="F235" s="165">
        <v>0</v>
      </c>
      <c r="G235" s="68">
        <f t="shared" si="54"/>
        <v>0</v>
      </c>
    </row>
    <row r="236" spans="1:7" s="67" customFormat="1" ht="45">
      <c r="A236" s="12">
        <f t="shared" si="55"/>
        <v>141</v>
      </c>
      <c r="B236" s="15"/>
      <c r="C236" s="16" t="s">
        <v>161</v>
      </c>
      <c r="D236" s="15" t="s">
        <v>430</v>
      </c>
      <c r="E236" s="68">
        <v>645</v>
      </c>
      <c r="F236" s="165">
        <v>0</v>
      </c>
      <c r="G236" s="68">
        <f t="shared" si="54"/>
        <v>0</v>
      </c>
    </row>
    <row r="237" spans="1:7" s="67" customFormat="1" ht="45">
      <c r="A237" s="12">
        <f t="shared" si="55"/>
        <v>142</v>
      </c>
      <c r="B237" s="15"/>
      <c r="C237" s="16" t="s">
        <v>162</v>
      </c>
      <c r="D237" s="15" t="s">
        <v>430</v>
      </c>
      <c r="E237" s="68">
        <v>32</v>
      </c>
      <c r="F237" s="165">
        <v>0</v>
      </c>
      <c r="G237" s="68">
        <f t="shared" si="54"/>
        <v>0</v>
      </c>
    </row>
    <row r="238" spans="1:7" s="67" customFormat="1" ht="45">
      <c r="A238" s="12">
        <f t="shared" si="55"/>
        <v>143</v>
      </c>
      <c r="B238" s="15"/>
      <c r="C238" s="16" t="s">
        <v>61</v>
      </c>
      <c r="D238" s="15" t="s">
        <v>430</v>
      </c>
      <c r="E238" s="68">
        <v>364</v>
      </c>
      <c r="F238" s="165">
        <v>0</v>
      </c>
      <c r="G238" s="68">
        <f t="shared" si="54"/>
        <v>0</v>
      </c>
    </row>
    <row r="239" spans="1:7" s="67" customFormat="1" ht="45">
      <c r="A239" s="12">
        <f t="shared" si="55"/>
        <v>144</v>
      </c>
      <c r="B239" s="15"/>
      <c r="C239" s="16" t="s">
        <v>141</v>
      </c>
      <c r="D239" s="15" t="s">
        <v>430</v>
      </c>
      <c r="E239" s="68">
        <v>15</v>
      </c>
      <c r="F239" s="165">
        <v>0</v>
      </c>
      <c r="G239" s="68">
        <f t="shared" si="54"/>
        <v>0</v>
      </c>
    </row>
    <row r="240" spans="1:7" s="67" customFormat="1" ht="60">
      <c r="A240" s="12">
        <f t="shared" si="55"/>
        <v>145</v>
      </c>
      <c r="B240" s="15"/>
      <c r="C240" s="16" t="s">
        <v>142</v>
      </c>
      <c r="D240" s="15" t="s">
        <v>430</v>
      </c>
      <c r="E240" s="68">
        <v>1007</v>
      </c>
      <c r="F240" s="165">
        <v>0</v>
      </c>
      <c r="G240" s="68">
        <f t="shared" si="54"/>
        <v>0</v>
      </c>
    </row>
    <row r="241" spans="1:7" s="67" customFormat="1">
      <c r="A241" s="12"/>
      <c r="B241" s="13" t="s">
        <v>63</v>
      </c>
      <c r="C241" s="77" t="s">
        <v>64</v>
      </c>
      <c r="D241" s="78"/>
      <c r="E241" s="78"/>
      <c r="F241" s="78"/>
      <c r="G241" s="76"/>
    </row>
    <row r="242" spans="1:7" s="67" customFormat="1" ht="45">
      <c r="A242" s="12">
        <f>A240+1</f>
        <v>146</v>
      </c>
      <c r="B242" s="13"/>
      <c r="C242" s="21" t="s">
        <v>65</v>
      </c>
      <c r="D242" s="15" t="s">
        <v>430</v>
      </c>
      <c r="E242" s="68">
        <v>2878</v>
      </c>
      <c r="F242" s="165">
        <v>0</v>
      </c>
      <c r="G242" s="68">
        <f>ROUND(E242*ROUND(F242,2),2)</f>
        <v>0</v>
      </c>
    </row>
    <row r="243" spans="1:7">
      <c r="A243" s="20"/>
      <c r="B243" s="18" t="s">
        <v>93</v>
      </c>
      <c r="C243" s="46" t="s">
        <v>8</v>
      </c>
      <c r="D243" s="47"/>
      <c r="E243" s="47"/>
      <c r="F243" s="47"/>
      <c r="G243" s="48"/>
    </row>
    <row r="244" spans="1:7" s="67" customFormat="1">
      <c r="A244" s="12"/>
      <c r="B244" s="13" t="s">
        <v>68</v>
      </c>
      <c r="C244" s="77" t="s">
        <v>69</v>
      </c>
      <c r="D244" s="78"/>
      <c r="E244" s="78"/>
      <c r="F244" s="78"/>
      <c r="G244" s="76"/>
    </row>
    <row r="245" spans="1:7" s="67" customFormat="1" ht="45">
      <c r="A245" s="12">
        <f>A242+1</f>
        <v>147</v>
      </c>
      <c r="B245" s="13"/>
      <c r="C245" s="21" t="s">
        <v>78</v>
      </c>
      <c r="D245" s="15" t="s">
        <v>430</v>
      </c>
      <c r="E245" s="68">
        <v>2759</v>
      </c>
      <c r="F245" s="165">
        <v>0</v>
      </c>
      <c r="G245" s="68">
        <f t="shared" ref="G245:G248" si="56">ROUND(E245*ROUND(F245,2),2)</f>
        <v>0</v>
      </c>
    </row>
    <row r="246" spans="1:7" s="67" customFormat="1" ht="45">
      <c r="A246" s="12">
        <f>A245+1</f>
        <v>148</v>
      </c>
      <c r="B246" s="13"/>
      <c r="C246" s="21" t="s">
        <v>79</v>
      </c>
      <c r="D246" s="15" t="s">
        <v>430</v>
      </c>
      <c r="E246" s="68">
        <v>141</v>
      </c>
      <c r="F246" s="165">
        <v>0</v>
      </c>
      <c r="G246" s="68">
        <f t="shared" si="56"/>
        <v>0</v>
      </c>
    </row>
    <row r="247" spans="1:7" s="67" customFormat="1" ht="45">
      <c r="A247" s="12">
        <f t="shared" ref="A247:A248" si="57">A246+1</f>
        <v>149</v>
      </c>
      <c r="B247" s="13"/>
      <c r="C247" s="21" t="s">
        <v>143</v>
      </c>
      <c r="D247" s="15" t="s">
        <v>430</v>
      </c>
      <c r="E247" s="68">
        <v>15</v>
      </c>
      <c r="F247" s="165">
        <v>0</v>
      </c>
      <c r="G247" s="68">
        <f t="shared" si="56"/>
        <v>0</v>
      </c>
    </row>
    <row r="248" spans="1:7" s="67" customFormat="1" ht="45">
      <c r="A248" s="12">
        <f t="shared" si="57"/>
        <v>150</v>
      </c>
      <c r="B248" s="13"/>
      <c r="C248" s="21" t="s">
        <v>144</v>
      </c>
      <c r="D248" s="15" t="s">
        <v>430</v>
      </c>
      <c r="E248" s="68">
        <v>1007</v>
      </c>
      <c r="F248" s="165">
        <v>0</v>
      </c>
      <c r="G248" s="68">
        <f t="shared" si="56"/>
        <v>0</v>
      </c>
    </row>
    <row r="249" spans="1:7" s="67" customFormat="1">
      <c r="A249" s="12"/>
      <c r="B249" s="13" t="s">
        <v>76</v>
      </c>
      <c r="C249" s="77" t="s">
        <v>77</v>
      </c>
      <c r="D249" s="78"/>
      <c r="E249" s="78"/>
      <c r="F249" s="78"/>
      <c r="G249" s="76"/>
    </row>
    <row r="250" spans="1:7" s="67" customFormat="1" ht="45">
      <c r="A250" s="12">
        <f>A248+1</f>
        <v>151</v>
      </c>
      <c r="B250" s="13"/>
      <c r="C250" s="21" t="s">
        <v>80</v>
      </c>
      <c r="D250" s="15" t="s">
        <v>430</v>
      </c>
      <c r="E250" s="68">
        <v>2747</v>
      </c>
      <c r="F250" s="165">
        <v>0</v>
      </c>
      <c r="G250" s="68">
        <f t="shared" ref="G250:G252" si="58">ROUND(E250*ROUND(F250,2),2)</f>
        <v>0</v>
      </c>
    </row>
    <row r="251" spans="1:7" s="67" customFormat="1" ht="45">
      <c r="A251" s="12">
        <f>A250+1</f>
        <v>152</v>
      </c>
      <c r="B251" s="13"/>
      <c r="C251" s="21" t="s">
        <v>81</v>
      </c>
      <c r="D251" s="15" t="s">
        <v>430</v>
      </c>
      <c r="E251" s="68">
        <v>141</v>
      </c>
      <c r="F251" s="165">
        <v>0</v>
      </c>
      <c r="G251" s="68">
        <f t="shared" si="58"/>
        <v>0</v>
      </c>
    </row>
    <row r="252" spans="1:7" s="67" customFormat="1" ht="45">
      <c r="A252" s="12">
        <f>A251+1</f>
        <v>153</v>
      </c>
      <c r="B252" s="13"/>
      <c r="C252" s="21" t="s">
        <v>145</v>
      </c>
      <c r="D252" s="15" t="s">
        <v>430</v>
      </c>
      <c r="E252" s="68">
        <v>6</v>
      </c>
      <c r="F252" s="165">
        <v>0</v>
      </c>
      <c r="G252" s="68">
        <f t="shared" si="58"/>
        <v>0</v>
      </c>
    </row>
    <row r="253" spans="1:7" s="67" customFormat="1">
      <c r="A253" s="12"/>
      <c r="B253" s="13" t="s">
        <v>82</v>
      </c>
      <c r="C253" s="74" t="s">
        <v>83</v>
      </c>
      <c r="D253" s="75"/>
      <c r="E253" s="75"/>
      <c r="F253" s="75"/>
      <c r="G253" s="76"/>
    </row>
    <row r="254" spans="1:7" s="67" customFormat="1" ht="30">
      <c r="A254" s="12">
        <f>A252+1</f>
        <v>154</v>
      </c>
      <c r="B254" s="13"/>
      <c r="C254" s="21" t="s">
        <v>84</v>
      </c>
      <c r="D254" s="15" t="s">
        <v>430</v>
      </c>
      <c r="E254" s="68">
        <v>12</v>
      </c>
      <c r="F254" s="165">
        <v>0</v>
      </c>
      <c r="G254" s="68">
        <f>ROUND(E254*ROUND(F254,2),2)</f>
        <v>0</v>
      </c>
    </row>
    <row r="255" spans="1:7" s="67" customFormat="1">
      <c r="A255" s="12"/>
      <c r="B255" s="13" t="s">
        <v>85</v>
      </c>
      <c r="C255" s="77" t="s">
        <v>86</v>
      </c>
      <c r="D255" s="78"/>
      <c r="E255" s="78"/>
      <c r="F255" s="78"/>
      <c r="G255" s="76"/>
    </row>
    <row r="256" spans="1:7" s="67" customFormat="1" ht="60">
      <c r="A256" s="12">
        <f>A254+1</f>
        <v>155</v>
      </c>
      <c r="B256" s="15"/>
      <c r="C256" s="21" t="s">
        <v>89</v>
      </c>
      <c r="D256" s="15" t="s">
        <v>430</v>
      </c>
      <c r="E256" s="69">
        <v>645</v>
      </c>
      <c r="F256" s="165">
        <v>0</v>
      </c>
      <c r="G256" s="68">
        <f t="shared" ref="G256:G258" si="59">ROUND(E256*ROUND(F256,2),2)</f>
        <v>0</v>
      </c>
    </row>
    <row r="257" spans="1:7" s="67" customFormat="1" ht="60">
      <c r="A257" s="12">
        <f>A256+1</f>
        <v>156</v>
      </c>
      <c r="B257" s="15"/>
      <c r="C257" s="21" t="s">
        <v>163</v>
      </c>
      <c r="D257" s="15" t="s">
        <v>430</v>
      </c>
      <c r="E257" s="69">
        <v>32</v>
      </c>
      <c r="F257" s="165">
        <v>0</v>
      </c>
      <c r="G257" s="68">
        <f t="shared" si="59"/>
        <v>0</v>
      </c>
    </row>
    <row r="258" spans="1:7" s="67" customFormat="1" ht="60">
      <c r="A258" s="12">
        <f>A257+1</f>
        <v>157</v>
      </c>
      <c r="B258" s="15"/>
      <c r="C258" s="21" t="s">
        <v>88</v>
      </c>
      <c r="D258" s="15" t="s">
        <v>430</v>
      </c>
      <c r="E258" s="69">
        <v>364</v>
      </c>
      <c r="F258" s="165">
        <v>0</v>
      </c>
      <c r="G258" s="68">
        <f t="shared" si="59"/>
        <v>0</v>
      </c>
    </row>
    <row r="259" spans="1:7">
      <c r="A259" s="22"/>
      <c r="B259" s="18" t="s">
        <v>95</v>
      </c>
      <c r="C259" s="46" t="s">
        <v>9</v>
      </c>
      <c r="D259" s="47"/>
      <c r="E259" s="47"/>
      <c r="F259" s="47"/>
      <c r="G259" s="48"/>
    </row>
    <row r="260" spans="1:7" s="67" customFormat="1">
      <c r="A260" s="12"/>
      <c r="B260" s="13" t="s">
        <v>96</v>
      </c>
      <c r="C260" s="74" t="s">
        <v>97</v>
      </c>
      <c r="D260" s="75"/>
      <c r="E260" s="75"/>
      <c r="F260" s="75"/>
      <c r="G260" s="76"/>
    </row>
    <row r="261" spans="1:7" s="67" customFormat="1" ht="30">
      <c r="A261" s="12">
        <f>A258+1</f>
        <v>158</v>
      </c>
      <c r="B261" s="15"/>
      <c r="C261" s="21" t="s">
        <v>98</v>
      </c>
      <c r="D261" s="15" t="s">
        <v>430</v>
      </c>
      <c r="E261" s="69">
        <v>124.89</v>
      </c>
      <c r="F261" s="165">
        <v>0</v>
      </c>
      <c r="G261" s="68">
        <f t="shared" ref="G261:G263" si="60">ROUND(E261*ROUND(F261,2),2)</f>
        <v>0</v>
      </c>
    </row>
    <row r="262" spans="1:7" s="67" customFormat="1" ht="45">
      <c r="A262" s="12">
        <f>A261+1</f>
        <v>159</v>
      </c>
      <c r="B262" s="15"/>
      <c r="C262" s="21" t="s">
        <v>99</v>
      </c>
      <c r="D262" s="15" t="s">
        <v>430</v>
      </c>
      <c r="E262" s="69">
        <v>72</v>
      </c>
      <c r="F262" s="165">
        <v>0</v>
      </c>
      <c r="G262" s="68">
        <f t="shared" si="60"/>
        <v>0</v>
      </c>
    </row>
    <row r="263" spans="1:7" s="67" customFormat="1" ht="30">
      <c r="A263" s="12">
        <f>A262+1</f>
        <v>160</v>
      </c>
      <c r="B263" s="15"/>
      <c r="C263" s="21" t="s">
        <v>146</v>
      </c>
      <c r="D263" s="15" t="s">
        <v>430</v>
      </c>
      <c r="E263" s="69">
        <v>18.05</v>
      </c>
      <c r="F263" s="165">
        <v>0</v>
      </c>
      <c r="G263" s="68">
        <f t="shared" si="60"/>
        <v>0</v>
      </c>
    </row>
    <row r="264" spans="1:7" s="67" customFormat="1">
      <c r="A264" s="12"/>
      <c r="B264" s="13" t="s">
        <v>100</v>
      </c>
      <c r="C264" s="74" t="s">
        <v>101</v>
      </c>
      <c r="D264" s="75"/>
      <c r="E264" s="75"/>
      <c r="F264" s="75"/>
      <c r="G264" s="76"/>
    </row>
    <row r="265" spans="1:7" s="67" customFormat="1" ht="45">
      <c r="A265" s="12">
        <f>A262+1</f>
        <v>160</v>
      </c>
      <c r="B265" s="15"/>
      <c r="C265" s="16" t="s">
        <v>147</v>
      </c>
      <c r="D265" s="15" t="s">
        <v>20</v>
      </c>
      <c r="E265" s="69">
        <v>12</v>
      </c>
      <c r="F265" s="165">
        <v>0</v>
      </c>
      <c r="G265" s="68">
        <f t="shared" ref="G265:G269" si="61">ROUND(E265*ROUND(F265,2),2)</f>
        <v>0</v>
      </c>
    </row>
    <row r="266" spans="1:7" s="67" customFormat="1" ht="60">
      <c r="A266" s="12">
        <f t="shared" ref="A266:A269" si="62">A265+1</f>
        <v>161</v>
      </c>
      <c r="B266" s="15"/>
      <c r="C266" s="16" t="s">
        <v>164</v>
      </c>
      <c r="D266" s="15" t="s">
        <v>20</v>
      </c>
      <c r="E266" s="69">
        <v>2</v>
      </c>
      <c r="F266" s="165">
        <v>0</v>
      </c>
      <c r="G266" s="68">
        <f t="shared" si="61"/>
        <v>0</v>
      </c>
    </row>
    <row r="267" spans="1:7" s="67" customFormat="1" ht="60">
      <c r="A267" s="12">
        <f t="shared" si="62"/>
        <v>162</v>
      </c>
      <c r="B267" s="15"/>
      <c r="C267" s="16" t="s">
        <v>148</v>
      </c>
      <c r="D267" s="15" t="s">
        <v>20</v>
      </c>
      <c r="E267" s="69">
        <v>5</v>
      </c>
      <c r="F267" s="165">
        <v>0</v>
      </c>
      <c r="G267" s="68">
        <f t="shared" si="61"/>
        <v>0</v>
      </c>
    </row>
    <row r="268" spans="1:7" s="67" customFormat="1" ht="30">
      <c r="A268" s="12">
        <f t="shared" si="62"/>
        <v>163</v>
      </c>
      <c r="B268" s="15"/>
      <c r="C268" s="16" t="s">
        <v>102</v>
      </c>
      <c r="D268" s="15" t="s">
        <v>20</v>
      </c>
      <c r="E268" s="69">
        <v>33</v>
      </c>
      <c r="F268" s="165">
        <v>0</v>
      </c>
      <c r="G268" s="68">
        <f t="shared" si="61"/>
        <v>0</v>
      </c>
    </row>
    <row r="269" spans="1:7" s="67" customFormat="1" ht="45">
      <c r="A269" s="12">
        <f t="shared" si="62"/>
        <v>164</v>
      </c>
      <c r="B269" s="15"/>
      <c r="C269" s="16" t="s">
        <v>107</v>
      </c>
      <c r="D269" s="15" t="s">
        <v>20</v>
      </c>
      <c r="E269" s="69">
        <v>2</v>
      </c>
      <c r="F269" s="165">
        <v>0</v>
      </c>
      <c r="G269" s="68">
        <f t="shared" si="61"/>
        <v>0</v>
      </c>
    </row>
    <row r="270" spans="1:7">
      <c r="A270" s="22"/>
      <c r="B270" s="18" t="s">
        <v>114</v>
      </c>
      <c r="C270" s="46" t="s">
        <v>16</v>
      </c>
      <c r="D270" s="47"/>
      <c r="E270" s="47"/>
      <c r="F270" s="47"/>
      <c r="G270" s="48"/>
    </row>
    <row r="271" spans="1:7" s="67" customFormat="1">
      <c r="A271" s="12"/>
      <c r="B271" s="13" t="s">
        <v>165</v>
      </c>
      <c r="C271" s="74" t="s">
        <v>166</v>
      </c>
      <c r="D271" s="75"/>
      <c r="E271" s="75"/>
      <c r="F271" s="75"/>
      <c r="G271" s="76"/>
    </row>
    <row r="272" spans="1:7" s="67" customFormat="1" ht="30">
      <c r="A272" s="12">
        <f>A269+1</f>
        <v>165</v>
      </c>
      <c r="B272" s="15"/>
      <c r="C272" s="16" t="s">
        <v>167</v>
      </c>
      <c r="D272" s="15" t="s">
        <v>33</v>
      </c>
      <c r="E272" s="68">
        <v>22</v>
      </c>
      <c r="F272" s="165">
        <v>0</v>
      </c>
      <c r="G272" s="68">
        <f>ROUND(E272*ROUND(F272,2),2)</f>
        <v>0</v>
      </c>
    </row>
    <row r="273" spans="1:8" s="67" customFormat="1">
      <c r="A273" s="12"/>
      <c r="B273" s="13" t="s">
        <v>115</v>
      </c>
      <c r="C273" s="77" t="s">
        <v>116</v>
      </c>
      <c r="D273" s="78"/>
      <c r="E273" s="78"/>
      <c r="F273" s="78"/>
      <c r="G273" s="76"/>
    </row>
    <row r="274" spans="1:8" s="67" customFormat="1" ht="60">
      <c r="A274" s="12">
        <f>A272+1</f>
        <v>166</v>
      </c>
      <c r="B274" s="15"/>
      <c r="C274" s="16" t="s">
        <v>121</v>
      </c>
      <c r="D274" s="15" t="s">
        <v>33</v>
      </c>
      <c r="E274" s="68">
        <v>889</v>
      </c>
      <c r="F274" s="165">
        <v>0</v>
      </c>
      <c r="G274" s="68">
        <f t="shared" ref="G274:G276" si="63">ROUND(E274*ROUND(F274,2),2)</f>
        <v>0</v>
      </c>
    </row>
    <row r="275" spans="1:8" s="67" customFormat="1" ht="60">
      <c r="A275" s="12">
        <f t="shared" ref="A275:A276" si="64">A274+1</f>
        <v>167</v>
      </c>
      <c r="B275" s="15"/>
      <c r="C275" s="16" t="s">
        <v>168</v>
      </c>
      <c r="D275" s="15" t="s">
        <v>33</v>
      </c>
      <c r="E275" s="68">
        <v>39</v>
      </c>
      <c r="F275" s="165">
        <v>0</v>
      </c>
      <c r="G275" s="68">
        <f t="shared" si="63"/>
        <v>0</v>
      </c>
    </row>
    <row r="276" spans="1:8" s="67" customFormat="1" ht="60">
      <c r="A276" s="12">
        <f t="shared" si="64"/>
        <v>168</v>
      </c>
      <c r="B276" s="15"/>
      <c r="C276" s="16" t="s">
        <v>122</v>
      </c>
      <c r="D276" s="15" t="s">
        <v>33</v>
      </c>
      <c r="E276" s="68">
        <v>550</v>
      </c>
      <c r="F276" s="165">
        <v>0</v>
      </c>
      <c r="G276" s="68">
        <f t="shared" si="63"/>
        <v>0</v>
      </c>
    </row>
    <row r="277" spans="1:8" s="67" customFormat="1">
      <c r="A277" s="12"/>
      <c r="B277" s="13" t="s">
        <v>117</v>
      </c>
      <c r="C277" s="74" t="s">
        <v>118</v>
      </c>
      <c r="D277" s="75"/>
      <c r="E277" s="75"/>
      <c r="F277" s="75"/>
      <c r="G277" s="76"/>
    </row>
    <row r="278" spans="1:8" s="67" customFormat="1" ht="60">
      <c r="A278" s="12">
        <f>A276+1</f>
        <v>169</v>
      </c>
      <c r="B278" s="15"/>
      <c r="C278" s="16" t="s">
        <v>119</v>
      </c>
      <c r="D278" s="15" t="s">
        <v>33</v>
      </c>
      <c r="E278" s="69">
        <v>219</v>
      </c>
      <c r="F278" s="165">
        <v>0</v>
      </c>
      <c r="G278" s="68">
        <f>ROUND(E278*ROUND(F278,2),2)</f>
        <v>0</v>
      </c>
    </row>
    <row r="279" spans="1:8">
      <c r="A279" s="23"/>
      <c r="B279" s="10" t="s">
        <v>120</v>
      </c>
      <c r="C279" s="38" t="s">
        <v>10</v>
      </c>
      <c r="D279" s="39"/>
      <c r="E279" s="39"/>
      <c r="F279" s="39"/>
      <c r="G279" s="40"/>
    </row>
    <row r="280" spans="1:8">
      <c r="A280" s="37"/>
      <c r="B280" s="35" t="s">
        <v>123</v>
      </c>
      <c r="C280" s="44" t="s">
        <v>124</v>
      </c>
      <c r="D280" s="45"/>
      <c r="E280" s="45"/>
      <c r="F280" s="45"/>
      <c r="G280" s="43"/>
    </row>
    <row r="281" spans="1:8" s="67" customFormat="1" ht="17.25">
      <c r="A281" s="12">
        <f>A278+1</f>
        <v>170</v>
      </c>
      <c r="B281" s="15"/>
      <c r="C281" s="16" t="s">
        <v>125</v>
      </c>
      <c r="D281" s="15" t="s">
        <v>430</v>
      </c>
      <c r="E281" s="68">
        <v>1755</v>
      </c>
      <c r="F281" s="165">
        <v>0</v>
      </c>
      <c r="G281" s="68">
        <f t="shared" ref="G281:G282" si="65">ROUND(E281*ROUND(F281,2),2)</f>
        <v>0</v>
      </c>
    </row>
    <row r="282" spans="1:8" s="67" customFormat="1" ht="45">
      <c r="A282" s="12">
        <f t="shared" ref="A282" si="66">A281+1</f>
        <v>171</v>
      </c>
      <c r="B282" s="15"/>
      <c r="C282" s="16" t="s">
        <v>126</v>
      </c>
      <c r="D282" s="15" t="s">
        <v>430</v>
      </c>
      <c r="E282" s="68">
        <v>1755</v>
      </c>
      <c r="F282" s="165">
        <v>0</v>
      </c>
      <c r="G282" s="68">
        <f t="shared" si="65"/>
        <v>0</v>
      </c>
    </row>
    <row r="283" spans="1:8">
      <c r="A283" s="23"/>
      <c r="B283" s="10" t="s">
        <v>151</v>
      </c>
      <c r="C283" s="38" t="s">
        <v>152</v>
      </c>
      <c r="D283" s="39"/>
      <c r="E283" s="39"/>
      <c r="F283" s="39"/>
      <c r="G283" s="40"/>
    </row>
    <row r="284" spans="1:8">
      <c r="A284" s="37"/>
      <c r="B284" s="35" t="s">
        <v>169</v>
      </c>
      <c r="C284" s="44" t="s">
        <v>170</v>
      </c>
      <c r="D284" s="45"/>
      <c r="E284" s="45"/>
      <c r="F284" s="45"/>
      <c r="G284" s="43"/>
    </row>
    <row r="285" spans="1:8" s="67" customFormat="1" ht="45">
      <c r="A285" s="12">
        <f>A282+1</f>
        <v>172</v>
      </c>
      <c r="B285" s="15"/>
      <c r="C285" s="16" t="s">
        <v>171</v>
      </c>
      <c r="D285" s="15" t="s">
        <v>20</v>
      </c>
      <c r="E285" s="69">
        <v>10</v>
      </c>
      <c r="F285" s="165">
        <v>0</v>
      </c>
      <c r="G285" s="68">
        <f>ROUND(E285*ROUND(F285,2),2)</f>
        <v>0</v>
      </c>
    </row>
    <row r="286" spans="1:8">
      <c r="A286" s="71" t="s">
        <v>422</v>
      </c>
      <c r="B286" s="72"/>
      <c r="C286" s="72"/>
      <c r="D286" s="72"/>
      <c r="E286" s="72"/>
      <c r="F286" s="73"/>
      <c r="G286" s="25">
        <f>SUM(G198:G285)</f>
        <v>0</v>
      </c>
    </row>
    <row r="287" spans="1:8">
      <c r="A287" s="71" t="s">
        <v>451</v>
      </c>
      <c r="B287" s="72"/>
      <c r="C287" s="72"/>
      <c r="D287" s="72"/>
      <c r="E287" s="72"/>
      <c r="F287" s="73"/>
      <c r="G287" s="25">
        <f>ROUND(G286*0.23,2)</f>
        <v>0</v>
      </c>
    </row>
    <row r="288" spans="1:8">
      <c r="A288" s="71" t="s">
        <v>423</v>
      </c>
      <c r="B288" s="72"/>
      <c r="C288" s="72"/>
      <c r="D288" s="72"/>
      <c r="E288" s="72"/>
      <c r="F288" s="73"/>
      <c r="G288" s="25">
        <f>G286+G287</f>
        <v>0</v>
      </c>
      <c r="H288" s="26"/>
    </row>
    <row r="289" spans="1:7">
      <c r="A289" s="155" t="s">
        <v>424</v>
      </c>
      <c r="B289" s="155"/>
      <c r="C289" s="155"/>
      <c r="D289" s="155"/>
      <c r="E289" s="155"/>
      <c r="F289" s="155"/>
      <c r="G289" s="155"/>
    </row>
    <row r="290" spans="1:7">
      <c r="A290" s="79"/>
      <c r="B290" s="49" t="s">
        <v>174</v>
      </c>
      <c r="C290" s="50" t="s">
        <v>2</v>
      </c>
      <c r="D290" s="51" t="s">
        <v>172</v>
      </c>
      <c r="E290" s="51" t="s">
        <v>172</v>
      </c>
      <c r="F290" s="51" t="s">
        <v>172</v>
      </c>
      <c r="G290" s="51" t="s">
        <v>172</v>
      </c>
    </row>
    <row r="291" spans="1:7">
      <c r="A291" s="80"/>
      <c r="B291" s="81" t="s">
        <v>175</v>
      </c>
      <c r="C291" s="82" t="s">
        <v>11</v>
      </c>
      <c r="D291" s="80" t="s">
        <v>172</v>
      </c>
      <c r="E291" s="80" t="s">
        <v>172</v>
      </c>
      <c r="F291" s="80" t="s">
        <v>172</v>
      </c>
      <c r="G291" s="83" t="s">
        <v>172</v>
      </c>
    </row>
    <row r="292" spans="1:7" ht="60">
      <c r="A292" s="84">
        <f>A285+1</f>
        <v>173</v>
      </c>
      <c r="B292" s="85"/>
      <c r="C292" s="86" t="s">
        <v>409</v>
      </c>
      <c r="D292" s="87" t="s">
        <v>3</v>
      </c>
      <c r="E292" s="88">
        <v>2.8000000000000001E-2</v>
      </c>
      <c r="F292" s="166">
        <v>0</v>
      </c>
      <c r="G292" s="68">
        <f t="shared" ref="G292:G293" si="67">ROUND(E292*ROUND(F292,2),2)</f>
        <v>0</v>
      </c>
    </row>
    <row r="293" spans="1:7" ht="30">
      <c r="A293" s="84">
        <f>A292+1</f>
        <v>174</v>
      </c>
      <c r="B293" s="89"/>
      <c r="C293" s="90" t="s">
        <v>176</v>
      </c>
      <c r="D293" s="91" t="s">
        <v>173</v>
      </c>
      <c r="E293" s="92">
        <v>1</v>
      </c>
      <c r="F293" s="167">
        <v>0</v>
      </c>
      <c r="G293" s="68">
        <f t="shared" si="67"/>
        <v>0</v>
      </c>
    </row>
    <row r="294" spans="1:7" ht="30">
      <c r="A294" s="80"/>
      <c r="B294" s="81" t="s">
        <v>177</v>
      </c>
      <c r="C294" s="82" t="s">
        <v>178</v>
      </c>
      <c r="D294" s="80" t="s">
        <v>172</v>
      </c>
      <c r="E294" s="80" t="s">
        <v>172</v>
      </c>
      <c r="F294" s="93" t="s">
        <v>172</v>
      </c>
      <c r="G294" s="93" t="s">
        <v>172</v>
      </c>
    </row>
    <row r="295" spans="1:7">
      <c r="A295" s="84">
        <f>A293+1</f>
        <v>175</v>
      </c>
      <c r="B295" s="89"/>
      <c r="C295" s="90" t="s">
        <v>179</v>
      </c>
      <c r="D295" s="91" t="s">
        <v>180</v>
      </c>
      <c r="E295" s="92">
        <v>1.21</v>
      </c>
      <c r="F295" s="166">
        <v>0</v>
      </c>
      <c r="G295" s="68">
        <f t="shared" ref="G295:G304" si="68">ROUND(E295*ROUND(F295,2),2)</f>
        <v>0</v>
      </c>
    </row>
    <row r="296" spans="1:7" ht="30">
      <c r="A296" s="84">
        <f>A295+1</f>
        <v>176</v>
      </c>
      <c r="B296" s="89"/>
      <c r="C296" s="90" t="s">
        <v>181</v>
      </c>
      <c r="D296" s="91" t="s">
        <v>180</v>
      </c>
      <c r="E296" s="92">
        <v>0.23</v>
      </c>
      <c r="F296" s="166">
        <v>0</v>
      </c>
      <c r="G296" s="68">
        <f t="shared" si="68"/>
        <v>0</v>
      </c>
    </row>
    <row r="297" spans="1:7" ht="30">
      <c r="A297" s="84">
        <f t="shared" ref="A297:A304" si="69">A296+1</f>
        <v>177</v>
      </c>
      <c r="B297" s="89"/>
      <c r="C297" s="90" t="s">
        <v>182</v>
      </c>
      <c r="D297" s="91" t="s">
        <v>180</v>
      </c>
      <c r="E297" s="92">
        <v>0.2</v>
      </c>
      <c r="F297" s="166">
        <v>0</v>
      </c>
      <c r="G297" s="68">
        <f t="shared" si="68"/>
        <v>0</v>
      </c>
    </row>
    <row r="298" spans="1:7" ht="45">
      <c r="A298" s="84">
        <f t="shared" si="69"/>
        <v>178</v>
      </c>
      <c r="B298" s="89"/>
      <c r="C298" s="90" t="s">
        <v>183</v>
      </c>
      <c r="D298" s="91" t="s">
        <v>431</v>
      </c>
      <c r="E298" s="92">
        <v>28.03</v>
      </c>
      <c r="F298" s="166">
        <v>0</v>
      </c>
      <c r="G298" s="68">
        <f t="shared" si="68"/>
        <v>0</v>
      </c>
    </row>
    <row r="299" spans="1:7" ht="30">
      <c r="A299" s="84">
        <f t="shared" si="69"/>
        <v>179</v>
      </c>
      <c r="B299" s="94"/>
      <c r="C299" s="90" t="s">
        <v>184</v>
      </c>
      <c r="D299" s="95" t="s">
        <v>180</v>
      </c>
      <c r="E299" s="92">
        <v>42.87</v>
      </c>
      <c r="F299" s="166">
        <v>0</v>
      </c>
      <c r="G299" s="68">
        <f t="shared" si="68"/>
        <v>0</v>
      </c>
    </row>
    <row r="300" spans="1:7" ht="30">
      <c r="A300" s="84">
        <f t="shared" si="69"/>
        <v>180</v>
      </c>
      <c r="B300" s="94"/>
      <c r="C300" s="90" t="s">
        <v>185</v>
      </c>
      <c r="D300" s="91" t="s">
        <v>431</v>
      </c>
      <c r="E300" s="92">
        <v>38.76</v>
      </c>
      <c r="F300" s="166">
        <v>0</v>
      </c>
      <c r="G300" s="68">
        <f t="shared" si="68"/>
        <v>0</v>
      </c>
    </row>
    <row r="301" spans="1:7" ht="30">
      <c r="A301" s="84">
        <f t="shared" si="69"/>
        <v>181</v>
      </c>
      <c r="B301" s="94"/>
      <c r="C301" s="96" t="s">
        <v>186</v>
      </c>
      <c r="D301" s="91" t="s">
        <v>431</v>
      </c>
      <c r="E301" s="92">
        <v>0.41</v>
      </c>
      <c r="F301" s="166">
        <v>0</v>
      </c>
      <c r="G301" s="68">
        <f t="shared" si="68"/>
        <v>0</v>
      </c>
    </row>
    <row r="302" spans="1:7" ht="30">
      <c r="A302" s="84">
        <f t="shared" si="69"/>
        <v>182</v>
      </c>
      <c r="B302" s="94"/>
      <c r="C302" s="96" t="s">
        <v>187</v>
      </c>
      <c r="D302" s="91" t="s">
        <v>431</v>
      </c>
      <c r="E302" s="92">
        <v>15.28</v>
      </c>
      <c r="F302" s="166">
        <v>0</v>
      </c>
      <c r="G302" s="68">
        <f t="shared" si="68"/>
        <v>0</v>
      </c>
    </row>
    <row r="303" spans="1:7" ht="45">
      <c r="A303" s="84">
        <f t="shared" si="69"/>
        <v>183</v>
      </c>
      <c r="B303" s="91"/>
      <c r="C303" s="90" t="s">
        <v>188</v>
      </c>
      <c r="D303" s="95" t="s">
        <v>180</v>
      </c>
      <c r="E303" s="97">
        <v>1.64</v>
      </c>
      <c r="F303" s="166">
        <v>0</v>
      </c>
      <c r="G303" s="68">
        <f t="shared" si="68"/>
        <v>0</v>
      </c>
    </row>
    <row r="304" spans="1:7" ht="45">
      <c r="A304" s="84">
        <f t="shared" si="69"/>
        <v>184</v>
      </c>
      <c r="B304" s="91"/>
      <c r="C304" s="90" t="s">
        <v>189</v>
      </c>
      <c r="D304" s="91" t="s">
        <v>431</v>
      </c>
      <c r="E304" s="92">
        <v>99.63</v>
      </c>
      <c r="F304" s="166">
        <v>0</v>
      </c>
      <c r="G304" s="68">
        <f t="shared" si="68"/>
        <v>0</v>
      </c>
    </row>
    <row r="305" spans="1:7">
      <c r="A305" s="80"/>
      <c r="B305" s="81" t="s">
        <v>190</v>
      </c>
      <c r="C305" s="82" t="s">
        <v>191</v>
      </c>
      <c r="D305" s="80" t="s">
        <v>172</v>
      </c>
      <c r="E305" s="80" t="s">
        <v>172</v>
      </c>
      <c r="F305" s="93" t="s">
        <v>172</v>
      </c>
      <c r="G305" s="93" t="s">
        <v>172</v>
      </c>
    </row>
    <row r="306" spans="1:7" ht="45">
      <c r="A306" s="84">
        <f>A304+1</f>
        <v>185</v>
      </c>
      <c r="B306" s="89"/>
      <c r="C306" s="90" t="s">
        <v>192</v>
      </c>
      <c r="D306" s="95" t="s">
        <v>430</v>
      </c>
      <c r="E306" s="97">
        <v>69.599999999999994</v>
      </c>
      <c r="F306" s="166">
        <v>0</v>
      </c>
      <c r="G306" s="68">
        <f t="shared" ref="G306:G314" si="70">ROUND(E306*ROUND(F306,2),2)</f>
        <v>0</v>
      </c>
    </row>
    <row r="307" spans="1:7" ht="45">
      <c r="A307" s="84">
        <f t="shared" ref="A307:A314" si="71">A306+1</f>
        <v>186</v>
      </c>
      <c r="B307" s="89"/>
      <c r="C307" s="90" t="s">
        <v>193</v>
      </c>
      <c r="D307" s="95" t="s">
        <v>430</v>
      </c>
      <c r="E307" s="97">
        <v>133.4</v>
      </c>
      <c r="F307" s="166">
        <v>0</v>
      </c>
      <c r="G307" s="68">
        <f t="shared" si="70"/>
        <v>0</v>
      </c>
    </row>
    <row r="308" spans="1:7" ht="30">
      <c r="A308" s="84">
        <f t="shared" si="71"/>
        <v>187</v>
      </c>
      <c r="B308" s="89"/>
      <c r="C308" s="90" t="s">
        <v>194</v>
      </c>
      <c r="D308" s="95" t="s">
        <v>430</v>
      </c>
      <c r="E308" s="97">
        <v>133.4</v>
      </c>
      <c r="F308" s="166">
        <v>0</v>
      </c>
      <c r="G308" s="68">
        <f t="shared" si="70"/>
        <v>0</v>
      </c>
    </row>
    <row r="309" spans="1:7" ht="30">
      <c r="A309" s="84">
        <f t="shared" si="71"/>
        <v>188</v>
      </c>
      <c r="B309" s="89"/>
      <c r="C309" s="90" t="s">
        <v>195</v>
      </c>
      <c r="D309" s="95" t="s">
        <v>33</v>
      </c>
      <c r="E309" s="97">
        <v>36.799999999999997</v>
      </c>
      <c r="F309" s="166">
        <v>0</v>
      </c>
      <c r="G309" s="68">
        <f t="shared" si="70"/>
        <v>0</v>
      </c>
    </row>
    <row r="310" spans="1:7" ht="30">
      <c r="A310" s="84">
        <f t="shared" si="71"/>
        <v>189</v>
      </c>
      <c r="B310" s="89"/>
      <c r="C310" s="90" t="s">
        <v>196</v>
      </c>
      <c r="D310" s="95" t="s">
        <v>430</v>
      </c>
      <c r="E310" s="97">
        <v>21.2</v>
      </c>
      <c r="F310" s="166">
        <v>0</v>
      </c>
      <c r="G310" s="68">
        <f t="shared" si="70"/>
        <v>0</v>
      </c>
    </row>
    <row r="311" spans="1:7" ht="30">
      <c r="A311" s="84">
        <f t="shared" si="71"/>
        <v>190</v>
      </c>
      <c r="B311" s="89"/>
      <c r="C311" s="90" t="s">
        <v>197</v>
      </c>
      <c r="D311" s="95" t="s">
        <v>33</v>
      </c>
      <c r="E311" s="97">
        <v>19.5</v>
      </c>
      <c r="F311" s="166">
        <v>0</v>
      </c>
      <c r="G311" s="68">
        <f t="shared" si="70"/>
        <v>0</v>
      </c>
    </row>
    <row r="312" spans="1:7" ht="30">
      <c r="A312" s="84">
        <f t="shared" si="71"/>
        <v>191</v>
      </c>
      <c r="B312" s="89"/>
      <c r="C312" s="90" t="s">
        <v>198</v>
      </c>
      <c r="D312" s="95" t="s">
        <v>33</v>
      </c>
      <c r="E312" s="97">
        <v>4.5999999999999996</v>
      </c>
      <c r="F312" s="166">
        <v>0</v>
      </c>
      <c r="G312" s="68">
        <f t="shared" si="70"/>
        <v>0</v>
      </c>
    </row>
    <row r="313" spans="1:7" ht="45">
      <c r="A313" s="84">
        <f t="shared" si="71"/>
        <v>192</v>
      </c>
      <c r="B313" s="89"/>
      <c r="C313" s="90" t="s">
        <v>188</v>
      </c>
      <c r="D313" s="95" t="s">
        <v>180</v>
      </c>
      <c r="E313" s="97">
        <v>2.2999999999999998</v>
      </c>
      <c r="F313" s="166">
        <v>0</v>
      </c>
      <c r="G313" s="68">
        <f t="shared" si="70"/>
        <v>0</v>
      </c>
    </row>
    <row r="314" spans="1:7" ht="60">
      <c r="A314" s="84">
        <f t="shared" si="71"/>
        <v>193</v>
      </c>
      <c r="B314" s="91"/>
      <c r="C314" s="90" t="s">
        <v>199</v>
      </c>
      <c r="D314" s="95" t="s">
        <v>432</v>
      </c>
      <c r="E314" s="97">
        <v>54.7</v>
      </c>
      <c r="F314" s="166">
        <v>0</v>
      </c>
      <c r="G314" s="68">
        <f t="shared" si="70"/>
        <v>0</v>
      </c>
    </row>
    <row r="315" spans="1:7">
      <c r="A315" s="80"/>
      <c r="B315" s="81" t="s">
        <v>200</v>
      </c>
      <c r="C315" s="82" t="s">
        <v>201</v>
      </c>
      <c r="D315" s="80" t="s">
        <v>172</v>
      </c>
      <c r="E315" s="80" t="s">
        <v>172</v>
      </c>
      <c r="F315" s="93" t="s">
        <v>172</v>
      </c>
      <c r="G315" s="93" t="s">
        <v>172</v>
      </c>
    </row>
    <row r="316" spans="1:7" ht="45">
      <c r="A316" s="84">
        <f>A314+1</f>
        <v>194</v>
      </c>
      <c r="B316" s="98"/>
      <c r="C316" s="99" t="s">
        <v>202</v>
      </c>
      <c r="D316" s="100" t="s">
        <v>33</v>
      </c>
      <c r="E316" s="101">
        <v>30</v>
      </c>
      <c r="F316" s="166">
        <v>0</v>
      </c>
      <c r="G316" s="68">
        <f t="shared" ref="G316:G317" si="72">ROUND(E316*ROUND(F316,2),2)</f>
        <v>0</v>
      </c>
    </row>
    <row r="317" spans="1:7" ht="45">
      <c r="A317" s="84">
        <f t="shared" ref="A317" si="73">A316+1</f>
        <v>195</v>
      </c>
      <c r="B317" s="91"/>
      <c r="C317" s="99" t="s">
        <v>203</v>
      </c>
      <c r="D317" s="102" t="s">
        <v>33</v>
      </c>
      <c r="E317" s="101">
        <v>30</v>
      </c>
      <c r="F317" s="166">
        <v>0</v>
      </c>
      <c r="G317" s="68">
        <f t="shared" si="72"/>
        <v>0</v>
      </c>
    </row>
    <row r="318" spans="1:7">
      <c r="A318" s="79"/>
      <c r="B318" s="49" t="s">
        <v>204</v>
      </c>
      <c r="C318" s="50" t="s">
        <v>7</v>
      </c>
      <c r="D318" s="51" t="s">
        <v>172</v>
      </c>
      <c r="E318" s="51" t="s">
        <v>172</v>
      </c>
      <c r="F318" s="52" t="s">
        <v>172</v>
      </c>
      <c r="G318" s="52" t="s">
        <v>172</v>
      </c>
    </row>
    <row r="319" spans="1:7">
      <c r="A319" s="80"/>
      <c r="B319" s="81" t="s">
        <v>205</v>
      </c>
      <c r="C319" s="82" t="s">
        <v>206</v>
      </c>
      <c r="D319" s="80" t="s">
        <v>172</v>
      </c>
      <c r="E319" s="80" t="s">
        <v>172</v>
      </c>
      <c r="F319" s="93" t="s">
        <v>172</v>
      </c>
      <c r="G319" s="93" t="s">
        <v>172</v>
      </c>
    </row>
    <row r="320" spans="1:7" ht="45">
      <c r="A320" s="84">
        <f>A317+1</f>
        <v>196</v>
      </c>
      <c r="B320" s="91"/>
      <c r="C320" s="90" t="s">
        <v>207</v>
      </c>
      <c r="D320" s="95" t="s">
        <v>430</v>
      </c>
      <c r="E320" s="97">
        <v>73.2</v>
      </c>
      <c r="F320" s="166">
        <v>0</v>
      </c>
      <c r="G320" s="68">
        <f t="shared" ref="G320:G321" si="74">ROUND(E320*ROUND(F320,2),2)</f>
        <v>0</v>
      </c>
    </row>
    <row r="321" spans="1:7" ht="45">
      <c r="A321" s="84">
        <f>A320+1</f>
        <v>197</v>
      </c>
      <c r="B321" s="91"/>
      <c r="C321" s="90" t="s">
        <v>208</v>
      </c>
      <c r="D321" s="95" t="s">
        <v>430</v>
      </c>
      <c r="E321" s="97">
        <v>73.2</v>
      </c>
      <c r="F321" s="166">
        <v>0</v>
      </c>
      <c r="G321" s="68">
        <f t="shared" si="74"/>
        <v>0</v>
      </c>
    </row>
    <row r="322" spans="1:7" ht="30">
      <c r="A322" s="80"/>
      <c r="B322" s="81" t="s">
        <v>209</v>
      </c>
      <c r="C322" s="82" t="s">
        <v>210</v>
      </c>
      <c r="D322" s="80" t="s">
        <v>172</v>
      </c>
      <c r="E322" s="80" t="s">
        <v>172</v>
      </c>
      <c r="F322" s="93" t="s">
        <v>172</v>
      </c>
      <c r="G322" s="93" t="s">
        <v>172</v>
      </c>
    </row>
    <row r="323" spans="1:7" ht="45">
      <c r="A323" s="84">
        <f>A321+1</f>
        <v>198</v>
      </c>
      <c r="B323" s="91"/>
      <c r="C323" s="90" t="s">
        <v>211</v>
      </c>
      <c r="D323" s="95" t="s">
        <v>430</v>
      </c>
      <c r="E323" s="97">
        <v>9</v>
      </c>
      <c r="F323" s="168">
        <v>0</v>
      </c>
      <c r="G323" s="68">
        <f>ROUND(E323*ROUND(F323,2),2)</f>
        <v>0</v>
      </c>
    </row>
    <row r="324" spans="1:7" ht="30">
      <c r="A324" s="80"/>
      <c r="B324" s="81" t="s">
        <v>212</v>
      </c>
      <c r="C324" s="82" t="s">
        <v>213</v>
      </c>
      <c r="D324" s="80" t="s">
        <v>172</v>
      </c>
      <c r="E324" s="80" t="s">
        <v>172</v>
      </c>
      <c r="F324" s="93" t="s">
        <v>172</v>
      </c>
      <c r="G324" s="93" t="s">
        <v>172</v>
      </c>
    </row>
    <row r="325" spans="1:7" ht="45">
      <c r="A325" s="84">
        <f>A323+1</f>
        <v>199</v>
      </c>
      <c r="B325" s="91"/>
      <c r="C325" s="90" t="s">
        <v>214</v>
      </c>
      <c r="D325" s="95" t="s">
        <v>430</v>
      </c>
      <c r="E325" s="103">
        <v>14.8</v>
      </c>
      <c r="F325" s="168">
        <v>0</v>
      </c>
      <c r="G325" s="68">
        <f>ROUND(E325*ROUND(F325,2),2)</f>
        <v>0</v>
      </c>
    </row>
    <row r="326" spans="1:7">
      <c r="A326" s="79"/>
      <c r="B326" s="49" t="s">
        <v>215</v>
      </c>
      <c r="C326" s="50" t="s">
        <v>8</v>
      </c>
      <c r="D326" s="51" t="s">
        <v>172</v>
      </c>
      <c r="E326" s="51" t="s">
        <v>172</v>
      </c>
      <c r="F326" s="52" t="s">
        <v>172</v>
      </c>
      <c r="G326" s="52" t="s">
        <v>172</v>
      </c>
    </row>
    <row r="327" spans="1:7" ht="30">
      <c r="A327" s="80"/>
      <c r="B327" s="81" t="s">
        <v>216</v>
      </c>
      <c r="C327" s="82" t="s">
        <v>217</v>
      </c>
      <c r="D327" s="80" t="s">
        <v>172</v>
      </c>
      <c r="E327" s="80" t="s">
        <v>172</v>
      </c>
      <c r="F327" s="93" t="s">
        <v>172</v>
      </c>
      <c r="G327" s="93" t="s">
        <v>172</v>
      </c>
    </row>
    <row r="328" spans="1:7" ht="30">
      <c r="A328" s="84">
        <f>A325+1</f>
        <v>200</v>
      </c>
      <c r="B328" s="91"/>
      <c r="C328" s="90" t="s">
        <v>218</v>
      </c>
      <c r="D328" s="95" t="s">
        <v>430</v>
      </c>
      <c r="E328" s="97">
        <v>73.2</v>
      </c>
      <c r="F328" s="168">
        <v>0</v>
      </c>
      <c r="G328" s="68">
        <f>ROUND(E328*ROUND(F328,2),2)</f>
        <v>0</v>
      </c>
    </row>
    <row r="329" spans="1:7" ht="30">
      <c r="A329" s="80"/>
      <c r="B329" s="81" t="s">
        <v>219</v>
      </c>
      <c r="C329" s="82" t="s">
        <v>217</v>
      </c>
      <c r="D329" s="80" t="s">
        <v>172</v>
      </c>
      <c r="E329" s="80" t="s">
        <v>172</v>
      </c>
      <c r="F329" s="93" t="s">
        <v>172</v>
      </c>
      <c r="G329" s="93" t="s">
        <v>172</v>
      </c>
    </row>
    <row r="330" spans="1:7" ht="30">
      <c r="A330" s="84">
        <f>A328+1</f>
        <v>201</v>
      </c>
      <c r="B330" s="91"/>
      <c r="C330" s="90" t="s">
        <v>220</v>
      </c>
      <c r="D330" s="95" t="s">
        <v>430</v>
      </c>
      <c r="E330" s="97">
        <v>73.2</v>
      </c>
      <c r="F330" s="168">
        <v>0</v>
      </c>
      <c r="G330" s="68">
        <f>ROUND(E330*ROUND(F330,2),2)</f>
        <v>0</v>
      </c>
    </row>
    <row r="331" spans="1:7" ht="30">
      <c r="A331" s="104"/>
      <c r="B331" s="81" t="s">
        <v>221</v>
      </c>
      <c r="C331" s="105" t="s">
        <v>222</v>
      </c>
      <c r="D331" s="80"/>
      <c r="E331" s="80"/>
      <c r="F331" s="93"/>
      <c r="G331" s="93"/>
    </row>
    <row r="332" spans="1:7" ht="45">
      <c r="A332" s="84">
        <f>A330+1</f>
        <v>202</v>
      </c>
      <c r="B332" s="106"/>
      <c r="C332" s="90" t="s">
        <v>223</v>
      </c>
      <c r="D332" s="107" t="s">
        <v>430</v>
      </c>
      <c r="E332" s="101">
        <v>91.2</v>
      </c>
      <c r="F332" s="168">
        <v>0</v>
      </c>
      <c r="G332" s="68">
        <f>ROUND(E332*ROUND(F332,2),2)</f>
        <v>0</v>
      </c>
    </row>
    <row r="333" spans="1:7">
      <c r="A333" s="80"/>
      <c r="B333" s="81" t="s">
        <v>224</v>
      </c>
      <c r="C333" s="82" t="s">
        <v>225</v>
      </c>
      <c r="D333" s="80" t="s">
        <v>172</v>
      </c>
      <c r="E333" s="80" t="s">
        <v>172</v>
      </c>
      <c r="F333" s="93" t="s">
        <v>172</v>
      </c>
      <c r="G333" s="93" t="s">
        <v>172</v>
      </c>
    </row>
    <row r="334" spans="1:7" ht="60">
      <c r="A334" s="84">
        <f>A332+1</f>
        <v>203</v>
      </c>
      <c r="B334" s="91"/>
      <c r="C334" s="90" t="s">
        <v>226</v>
      </c>
      <c r="D334" s="95" t="s">
        <v>430</v>
      </c>
      <c r="E334" s="97">
        <v>12.5</v>
      </c>
      <c r="F334" s="168">
        <v>0</v>
      </c>
      <c r="G334" s="68">
        <f>ROUND(E334*ROUND(F334,2),2)</f>
        <v>0</v>
      </c>
    </row>
    <row r="335" spans="1:7">
      <c r="A335" s="79"/>
      <c r="B335" s="49" t="s">
        <v>227</v>
      </c>
      <c r="C335" s="50" t="s">
        <v>16</v>
      </c>
      <c r="D335" s="51" t="s">
        <v>172</v>
      </c>
      <c r="E335" s="51" t="s">
        <v>172</v>
      </c>
      <c r="F335" s="52" t="s">
        <v>172</v>
      </c>
      <c r="G335" s="52" t="s">
        <v>172</v>
      </c>
    </row>
    <row r="336" spans="1:7">
      <c r="A336" s="80"/>
      <c r="B336" s="81" t="s">
        <v>228</v>
      </c>
      <c r="C336" s="82" t="s">
        <v>229</v>
      </c>
      <c r="D336" s="80" t="s">
        <v>172</v>
      </c>
      <c r="E336" s="80" t="s">
        <v>172</v>
      </c>
      <c r="F336" s="93" t="s">
        <v>172</v>
      </c>
      <c r="G336" s="93" t="s">
        <v>172</v>
      </c>
    </row>
    <row r="337" spans="1:7" ht="60">
      <c r="A337" s="84">
        <f>A334+1</f>
        <v>204</v>
      </c>
      <c r="B337" s="91"/>
      <c r="C337" s="90" t="s">
        <v>230</v>
      </c>
      <c r="D337" s="95" t="s">
        <v>33</v>
      </c>
      <c r="E337" s="97">
        <v>8.4</v>
      </c>
      <c r="F337" s="168">
        <v>0</v>
      </c>
      <c r="G337" s="68">
        <f>ROUND(E337*ROUND(F337,2),2)</f>
        <v>0</v>
      </c>
    </row>
    <row r="338" spans="1:7">
      <c r="A338" s="80"/>
      <c r="B338" s="81" t="s">
        <v>231</v>
      </c>
      <c r="C338" s="82" t="s">
        <v>232</v>
      </c>
      <c r="D338" s="80" t="s">
        <v>172</v>
      </c>
      <c r="E338" s="80" t="s">
        <v>172</v>
      </c>
      <c r="F338" s="93" t="s">
        <v>172</v>
      </c>
      <c r="G338" s="93" t="s">
        <v>172</v>
      </c>
    </row>
    <row r="339" spans="1:7" ht="60">
      <c r="A339" s="84">
        <f>A337+1</f>
        <v>205</v>
      </c>
      <c r="B339" s="91"/>
      <c r="C339" s="90" t="s">
        <v>233</v>
      </c>
      <c r="D339" s="95" t="s">
        <v>33</v>
      </c>
      <c r="E339" s="97">
        <v>4.2</v>
      </c>
      <c r="F339" s="168">
        <v>0</v>
      </c>
      <c r="G339" s="68">
        <f>ROUND(E339*ROUND(F339,2),2)</f>
        <v>0</v>
      </c>
    </row>
    <row r="340" spans="1:7">
      <c r="A340" s="79"/>
      <c r="B340" s="49" t="s">
        <v>234</v>
      </c>
      <c r="C340" s="50" t="s">
        <v>12</v>
      </c>
      <c r="D340" s="51" t="s">
        <v>172</v>
      </c>
      <c r="E340" s="51" t="s">
        <v>172</v>
      </c>
      <c r="F340" s="51" t="s">
        <v>172</v>
      </c>
      <c r="G340" s="51" t="s">
        <v>172</v>
      </c>
    </row>
    <row r="341" spans="1:7" ht="30">
      <c r="A341" s="104"/>
      <c r="B341" s="108" t="s">
        <v>235</v>
      </c>
      <c r="C341" s="105" t="s">
        <v>236</v>
      </c>
      <c r="D341" s="80" t="s">
        <v>172</v>
      </c>
      <c r="E341" s="80" t="s">
        <v>172</v>
      </c>
      <c r="F341" s="80" t="s">
        <v>172</v>
      </c>
      <c r="G341" s="83" t="s">
        <v>172</v>
      </c>
    </row>
    <row r="342" spans="1:7" ht="30">
      <c r="A342" s="84">
        <f>A339+1</f>
        <v>206</v>
      </c>
      <c r="B342" s="109"/>
      <c r="C342" s="90" t="s">
        <v>237</v>
      </c>
      <c r="D342" s="95" t="s">
        <v>431</v>
      </c>
      <c r="E342" s="97">
        <v>493.8</v>
      </c>
      <c r="F342" s="168">
        <v>0</v>
      </c>
      <c r="G342" s="68">
        <f>ROUND(E342*ROUND(F342,2),2)</f>
        <v>0</v>
      </c>
    </row>
    <row r="343" spans="1:7">
      <c r="A343" s="104"/>
      <c r="B343" s="108" t="s">
        <v>238</v>
      </c>
      <c r="C343" s="105" t="s">
        <v>239</v>
      </c>
      <c r="D343" s="80" t="s">
        <v>172</v>
      </c>
      <c r="E343" s="80" t="s">
        <v>172</v>
      </c>
      <c r="F343" s="93" t="s">
        <v>172</v>
      </c>
      <c r="G343" s="93" t="s">
        <v>172</v>
      </c>
    </row>
    <row r="344" spans="1:7" ht="30">
      <c r="A344" s="84">
        <f>A342+1</f>
        <v>207</v>
      </c>
      <c r="B344" s="110"/>
      <c r="C344" s="90" t="s">
        <v>240</v>
      </c>
      <c r="D344" s="102" t="s">
        <v>431</v>
      </c>
      <c r="E344" s="92">
        <v>174.2</v>
      </c>
      <c r="F344" s="166">
        <v>0</v>
      </c>
      <c r="G344" s="68">
        <f t="shared" ref="G344:G345" si="75">ROUND(E344*ROUND(F344,2),2)</f>
        <v>0</v>
      </c>
    </row>
    <row r="345" spans="1:7" ht="30">
      <c r="A345" s="111">
        <f>A344+1</f>
        <v>208</v>
      </c>
      <c r="B345" s="91"/>
      <c r="C345" s="112" t="s">
        <v>241</v>
      </c>
      <c r="D345" s="102" t="s">
        <v>431</v>
      </c>
      <c r="E345" s="101">
        <v>110.2</v>
      </c>
      <c r="F345" s="168">
        <v>0</v>
      </c>
      <c r="G345" s="68">
        <f t="shared" si="75"/>
        <v>0</v>
      </c>
    </row>
    <row r="346" spans="1:7" ht="30">
      <c r="A346" s="104"/>
      <c r="B346" s="113" t="s">
        <v>242</v>
      </c>
      <c r="C346" s="105" t="s">
        <v>243</v>
      </c>
      <c r="D346" s="80" t="s">
        <v>172</v>
      </c>
      <c r="E346" s="80" t="s">
        <v>172</v>
      </c>
      <c r="F346" s="80" t="s">
        <v>172</v>
      </c>
      <c r="G346" s="83" t="s">
        <v>172</v>
      </c>
    </row>
    <row r="347" spans="1:7" ht="47.25">
      <c r="A347" s="84">
        <f>A345+1</f>
        <v>209</v>
      </c>
      <c r="B347" s="98"/>
      <c r="C347" s="99" t="s">
        <v>433</v>
      </c>
      <c r="D347" s="100" t="s">
        <v>33</v>
      </c>
      <c r="E347" s="114">
        <v>276</v>
      </c>
      <c r="F347" s="166">
        <v>0</v>
      </c>
      <c r="G347" s="68">
        <f>ROUND(E347*ROUND(F347,2),2)</f>
        <v>0</v>
      </c>
    </row>
    <row r="348" spans="1:7">
      <c r="A348" s="115"/>
      <c r="B348" s="108" t="s">
        <v>244</v>
      </c>
      <c r="C348" s="105" t="s">
        <v>245</v>
      </c>
      <c r="D348" s="80" t="s">
        <v>172</v>
      </c>
      <c r="E348" s="80" t="s">
        <v>172</v>
      </c>
      <c r="F348" s="93" t="s">
        <v>172</v>
      </c>
      <c r="G348" s="93" t="s">
        <v>172</v>
      </c>
    </row>
    <row r="349" spans="1:7">
      <c r="A349" s="84">
        <f>A347+1</f>
        <v>210</v>
      </c>
      <c r="B349" s="91"/>
      <c r="C349" s="112" t="s">
        <v>246</v>
      </c>
      <c r="D349" s="102" t="s">
        <v>20</v>
      </c>
      <c r="E349" s="116">
        <v>2</v>
      </c>
      <c r="F349" s="167">
        <v>0</v>
      </c>
      <c r="G349" s="68">
        <f>ROUND(E349*ROUND(F349,2),2)</f>
        <v>0</v>
      </c>
    </row>
    <row r="350" spans="1:7">
      <c r="A350" s="79"/>
      <c r="B350" s="49" t="s">
        <v>247</v>
      </c>
      <c r="C350" s="50" t="s">
        <v>248</v>
      </c>
      <c r="D350" s="51" t="s">
        <v>172</v>
      </c>
      <c r="E350" s="51" t="s">
        <v>172</v>
      </c>
      <c r="F350" s="52" t="s">
        <v>172</v>
      </c>
      <c r="G350" s="52" t="s">
        <v>172</v>
      </c>
    </row>
    <row r="351" spans="1:7">
      <c r="A351" s="117"/>
      <c r="B351" s="108" t="s">
        <v>249</v>
      </c>
      <c r="C351" s="105" t="s">
        <v>250</v>
      </c>
      <c r="D351" s="80" t="s">
        <v>172</v>
      </c>
      <c r="E351" s="80" t="s">
        <v>172</v>
      </c>
      <c r="F351" s="93" t="s">
        <v>172</v>
      </c>
      <c r="G351" s="93" t="s">
        <v>172</v>
      </c>
    </row>
    <row r="352" spans="1:7">
      <c r="A352" s="84">
        <f>A349+1</f>
        <v>211</v>
      </c>
      <c r="B352" s="118"/>
      <c r="C352" s="99" t="s">
        <v>251</v>
      </c>
      <c r="D352" s="107" t="s">
        <v>180</v>
      </c>
      <c r="E352" s="119">
        <v>5.2060000000000004</v>
      </c>
      <c r="F352" s="169">
        <v>0</v>
      </c>
      <c r="G352" s="68">
        <f t="shared" ref="G352:G361" si="76">ROUND(E352*ROUND(F352,2),2)</f>
        <v>0</v>
      </c>
    </row>
    <row r="353" spans="1:7">
      <c r="A353" s="111">
        <f>A352+1</f>
        <v>212</v>
      </c>
      <c r="B353" s="118"/>
      <c r="C353" s="99" t="s">
        <v>252</v>
      </c>
      <c r="D353" s="107" t="s">
        <v>180</v>
      </c>
      <c r="E353" s="119">
        <v>2.8260000000000001</v>
      </c>
      <c r="F353" s="169">
        <v>0</v>
      </c>
      <c r="G353" s="68">
        <f t="shared" si="76"/>
        <v>0</v>
      </c>
    </row>
    <row r="354" spans="1:7">
      <c r="A354" s="111">
        <f t="shared" ref="A354:A361" si="77">A353+1</f>
        <v>213</v>
      </c>
      <c r="B354" s="118"/>
      <c r="C354" s="99" t="s">
        <v>253</v>
      </c>
      <c r="D354" s="107" t="s">
        <v>180</v>
      </c>
      <c r="E354" s="119">
        <v>8.7330000000000005</v>
      </c>
      <c r="F354" s="169">
        <v>0</v>
      </c>
      <c r="G354" s="68">
        <f t="shared" si="76"/>
        <v>0</v>
      </c>
    </row>
    <row r="355" spans="1:7">
      <c r="A355" s="111">
        <f t="shared" si="77"/>
        <v>214</v>
      </c>
      <c r="B355" s="118"/>
      <c r="C355" s="99" t="s">
        <v>254</v>
      </c>
      <c r="D355" s="107" t="s">
        <v>180</v>
      </c>
      <c r="E355" s="119">
        <v>2.5939999999999999</v>
      </c>
      <c r="F355" s="169">
        <v>0</v>
      </c>
      <c r="G355" s="68">
        <f t="shared" si="76"/>
        <v>0</v>
      </c>
    </row>
    <row r="356" spans="1:7">
      <c r="A356" s="111">
        <f t="shared" si="77"/>
        <v>215</v>
      </c>
      <c r="B356" s="118"/>
      <c r="C356" s="99" t="s">
        <v>255</v>
      </c>
      <c r="D356" s="107" t="s">
        <v>180</v>
      </c>
      <c r="E356" s="119">
        <v>3.59</v>
      </c>
      <c r="F356" s="169">
        <v>0</v>
      </c>
      <c r="G356" s="68">
        <f t="shared" si="76"/>
        <v>0</v>
      </c>
    </row>
    <row r="357" spans="1:7" ht="30">
      <c r="A357" s="111">
        <f t="shared" si="77"/>
        <v>216</v>
      </c>
      <c r="B357" s="118"/>
      <c r="C357" s="99" t="s">
        <v>256</v>
      </c>
      <c r="D357" s="107" t="s">
        <v>180</v>
      </c>
      <c r="E357" s="119">
        <v>0.39300000000000002</v>
      </c>
      <c r="F357" s="169">
        <v>0</v>
      </c>
      <c r="G357" s="68">
        <f t="shared" si="76"/>
        <v>0</v>
      </c>
    </row>
    <row r="358" spans="1:7">
      <c r="A358" s="111">
        <f t="shared" si="77"/>
        <v>217</v>
      </c>
      <c r="B358" s="118"/>
      <c r="C358" s="99" t="s">
        <v>257</v>
      </c>
      <c r="D358" s="107" t="s">
        <v>180</v>
      </c>
      <c r="E358" s="119">
        <v>2.4E-2</v>
      </c>
      <c r="F358" s="169">
        <v>0</v>
      </c>
      <c r="G358" s="68">
        <f t="shared" si="76"/>
        <v>0</v>
      </c>
    </row>
    <row r="359" spans="1:7">
      <c r="A359" s="111">
        <f t="shared" si="77"/>
        <v>218</v>
      </c>
      <c r="B359" s="118"/>
      <c r="C359" s="99" t="s">
        <v>258</v>
      </c>
      <c r="D359" s="107" t="s">
        <v>180</v>
      </c>
      <c r="E359" s="119">
        <v>0.57899999999999996</v>
      </c>
      <c r="F359" s="169">
        <v>0</v>
      </c>
      <c r="G359" s="68">
        <f t="shared" si="76"/>
        <v>0</v>
      </c>
    </row>
    <row r="360" spans="1:7" ht="30">
      <c r="A360" s="111">
        <f t="shared" si="77"/>
        <v>219</v>
      </c>
      <c r="B360" s="118"/>
      <c r="C360" s="99" t="s">
        <v>259</v>
      </c>
      <c r="D360" s="107" t="s">
        <v>180</v>
      </c>
      <c r="E360" s="119">
        <v>2.016</v>
      </c>
      <c r="F360" s="169">
        <v>0</v>
      </c>
      <c r="G360" s="68">
        <f t="shared" si="76"/>
        <v>0</v>
      </c>
    </row>
    <row r="361" spans="1:7">
      <c r="A361" s="111">
        <f t="shared" si="77"/>
        <v>220</v>
      </c>
      <c r="B361" s="110"/>
      <c r="C361" s="112" t="s">
        <v>260</v>
      </c>
      <c r="D361" s="102" t="s">
        <v>20</v>
      </c>
      <c r="E361" s="121">
        <v>50</v>
      </c>
      <c r="F361" s="169">
        <v>0</v>
      </c>
      <c r="G361" s="68">
        <f t="shared" si="76"/>
        <v>0</v>
      </c>
    </row>
    <row r="362" spans="1:7">
      <c r="A362" s="79"/>
      <c r="B362" s="49" t="s">
        <v>261</v>
      </c>
      <c r="C362" s="50" t="s">
        <v>262</v>
      </c>
      <c r="D362" s="51" t="s">
        <v>172</v>
      </c>
      <c r="E362" s="51" t="s">
        <v>172</v>
      </c>
      <c r="F362" s="52" t="s">
        <v>172</v>
      </c>
      <c r="G362" s="52" t="s">
        <v>172</v>
      </c>
    </row>
    <row r="363" spans="1:7">
      <c r="A363" s="117"/>
      <c r="B363" s="108" t="s">
        <v>263</v>
      </c>
      <c r="C363" s="105" t="s">
        <v>264</v>
      </c>
      <c r="D363" s="80" t="s">
        <v>172</v>
      </c>
      <c r="E363" s="80" t="s">
        <v>172</v>
      </c>
      <c r="F363" s="93" t="s">
        <v>172</v>
      </c>
      <c r="G363" s="93" t="s">
        <v>172</v>
      </c>
    </row>
    <row r="364" spans="1:7" ht="18.75">
      <c r="A364" s="111">
        <f>A361+1</f>
        <v>221</v>
      </c>
      <c r="B364" s="118"/>
      <c r="C364" s="99" t="s">
        <v>434</v>
      </c>
      <c r="D364" s="107" t="s">
        <v>431</v>
      </c>
      <c r="E364" s="114">
        <v>23.4</v>
      </c>
      <c r="F364" s="170">
        <v>0</v>
      </c>
      <c r="G364" s="68">
        <f t="shared" ref="G364:G368" si="78">ROUND(E364*ROUND(F364,2),2)</f>
        <v>0</v>
      </c>
    </row>
    <row r="365" spans="1:7" ht="30">
      <c r="A365" s="111">
        <f>A364+1</f>
        <v>222</v>
      </c>
      <c r="B365" s="118"/>
      <c r="C365" s="112" t="s">
        <v>265</v>
      </c>
      <c r="D365" s="107" t="s">
        <v>431</v>
      </c>
      <c r="E365" s="114">
        <v>4.5999999999999996</v>
      </c>
      <c r="F365" s="170">
        <v>0</v>
      </c>
      <c r="G365" s="68">
        <f t="shared" si="78"/>
        <v>0</v>
      </c>
    </row>
    <row r="366" spans="1:7" ht="35.25">
      <c r="A366" s="111">
        <f t="shared" ref="A366:A368" si="79">A365+1</f>
        <v>223</v>
      </c>
      <c r="B366" s="118"/>
      <c r="C366" s="112" t="s">
        <v>435</v>
      </c>
      <c r="D366" s="107" t="s">
        <v>431</v>
      </c>
      <c r="E366" s="114">
        <v>1.6</v>
      </c>
      <c r="F366" s="170">
        <v>0</v>
      </c>
      <c r="G366" s="68">
        <f t="shared" si="78"/>
        <v>0</v>
      </c>
    </row>
    <row r="367" spans="1:7" ht="35.25">
      <c r="A367" s="111">
        <f t="shared" si="79"/>
        <v>224</v>
      </c>
      <c r="B367" s="118"/>
      <c r="C367" s="112" t="s">
        <v>436</v>
      </c>
      <c r="D367" s="107" t="s">
        <v>431</v>
      </c>
      <c r="E367" s="114">
        <v>5.3</v>
      </c>
      <c r="F367" s="170">
        <v>0</v>
      </c>
      <c r="G367" s="68">
        <f t="shared" si="78"/>
        <v>0</v>
      </c>
    </row>
    <row r="368" spans="1:7" ht="18.75">
      <c r="A368" s="111">
        <f t="shared" si="79"/>
        <v>225</v>
      </c>
      <c r="B368" s="98"/>
      <c r="C368" s="112" t="s">
        <v>437</v>
      </c>
      <c r="D368" s="107" t="s">
        <v>431</v>
      </c>
      <c r="E368" s="114">
        <v>7</v>
      </c>
      <c r="F368" s="170">
        <v>0</v>
      </c>
      <c r="G368" s="68">
        <f t="shared" si="78"/>
        <v>0</v>
      </c>
    </row>
    <row r="369" spans="1:7">
      <c r="A369" s="117"/>
      <c r="B369" s="108" t="s">
        <v>266</v>
      </c>
      <c r="C369" s="105" t="s">
        <v>267</v>
      </c>
      <c r="D369" s="80" t="s">
        <v>172</v>
      </c>
      <c r="E369" s="80" t="s">
        <v>172</v>
      </c>
      <c r="F369" s="93" t="s">
        <v>172</v>
      </c>
      <c r="G369" s="93" t="s">
        <v>172</v>
      </c>
    </row>
    <row r="370" spans="1:7" ht="33.75">
      <c r="A370" s="84">
        <f>A368+1</f>
        <v>226</v>
      </c>
      <c r="B370" s="98"/>
      <c r="C370" s="122" t="s">
        <v>438</v>
      </c>
      <c r="D370" s="107" t="s">
        <v>431</v>
      </c>
      <c r="E370" s="114">
        <v>50.8</v>
      </c>
      <c r="F370" s="170">
        <v>0</v>
      </c>
      <c r="G370" s="68">
        <f>ROUND(E370*ROUND(F370,2),2)</f>
        <v>0</v>
      </c>
    </row>
    <row r="371" spans="1:7" ht="30">
      <c r="A371" s="117"/>
      <c r="B371" s="108" t="s">
        <v>268</v>
      </c>
      <c r="C371" s="105" t="s">
        <v>269</v>
      </c>
      <c r="D371" s="80" t="s">
        <v>172</v>
      </c>
      <c r="E371" s="80" t="s">
        <v>172</v>
      </c>
      <c r="F371" s="93" t="s">
        <v>172</v>
      </c>
      <c r="G371" s="93" t="s">
        <v>172</v>
      </c>
    </row>
    <row r="372" spans="1:7" ht="48.75">
      <c r="A372" s="84">
        <f>A370+1</f>
        <v>227</v>
      </c>
      <c r="B372" s="98"/>
      <c r="C372" s="99" t="s">
        <v>439</v>
      </c>
      <c r="D372" s="107" t="s">
        <v>431</v>
      </c>
      <c r="E372" s="114">
        <v>76.2</v>
      </c>
      <c r="F372" s="170">
        <v>0</v>
      </c>
      <c r="G372" s="68">
        <f>ROUND(E372*ROUND(F372,2),2)</f>
        <v>0</v>
      </c>
    </row>
    <row r="373" spans="1:7">
      <c r="A373" s="117"/>
      <c r="B373" s="108" t="s">
        <v>270</v>
      </c>
      <c r="C373" s="105" t="s">
        <v>271</v>
      </c>
      <c r="D373" s="80" t="s">
        <v>172</v>
      </c>
      <c r="E373" s="80" t="s">
        <v>172</v>
      </c>
      <c r="F373" s="93" t="s">
        <v>172</v>
      </c>
      <c r="G373" s="93" t="s">
        <v>172</v>
      </c>
    </row>
    <row r="374" spans="1:7" ht="33.75">
      <c r="A374" s="84">
        <f>A372+1</f>
        <v>228</v>
      </c>
      <c r="B374" s="98"/>
      <c r="C374" s="112" t="s">
        <v>440</v>
      </c>
      <c r="D374" s="107" t="s">
        <v>431</v>
      </c>
      <c r="E374" s="114">
        <v>19.600000000000001</v>
      </c>
      <c r="F374" s="170">
        <v>0</v>
      </c>
      <c r="G374" s="68">
        <f>ROUND(E374*ROUND(F374,2),2)</f>
        <v>0</v>
      </c>
    </row>
    <row r="375" spans="1:7">
      <c r="A375" s="117"/>
      <c r="B375" s="108" t="s">
        <v>272</v>
      </c>
      <c r="C375" s="105" t="s">
        <v>273</v>
      </c>
      <c r="D375" s="80" t="s">
        <v>172</v>
      </c>
      <c r="E375" s="80" t="s">
        <v>172</v>
      </c>
      <c r="F375" s="93" t="s">
        <v>172</v>
      </c>
      <c r="G375" s="93" t="s">
        <v>172</v>
      </c>
    </row>
    <row r="376" spans="1:7" ht="33.75">
      <c r="A376" s="84">
        <f>A374+1</f>
        <v>229</v>
      </c>
      <c r="B376" s="98"/>
      <c r="C376" s="99" t="s">
        <v>441</v>
      </c>
      <c r="D376" s="107" t="s">
        <v>431</v>
      </c>
      <c r="E376" s="114">
        <v>21.6</v>
      </c>
      <c r="F376" s="170">
        <v>0</v>
      </c>
      <c r="G376" s="68">
        <f>ROUND(E376*ROUND(F376,2),2)</f>
        <v>0</v>
      </c>
    </row>
    <row r="377" spans="1:7">
      <c r="A377" s="104"/>
      <c r="B377" s="108" t="s">
        <v>274</v>
      </c>
      <c r="C377" s="105" t="s">
        <v>275</v>
      </c>
      <c r="D377" s="80" t="s">
        <v>172</v>
      </c>
      <c r="E377" s="80" t="s">
        <v>172</v>
      </c>
      <c r="F377" s="93" t="s">
        <v>172</v>
      </c>
      <c r="G377" s="93" t="s">
        <v>172</v>
      </c>
    </row>
    <row r="378" spans="1:7" ht="30">
      <c r="A378" s="84">
        <f>A376+1</f>
        <v>230</v>
      </c>
      <c r="B378" s="98"/>
      <c r="C378" s="99" t="s">
        <v>276</v>
      </c>
      <c r="D378" s="107" t="s">
        <v>430</v>
      </c>
      <c r="E378" s="120">
        <v>152.80000000000001</v>
      </c>
      <c r="F378" s="169">
        <v>0</v>
      </c>
      <c r="G378" s="68">
        <f t="shared" ref="G378:G379" si="80">ROUND(E378*ROUND(F378,2),2)</f>
        <v>0</v>
      </c>
    </row>
    <row r="379" spans="1:7" ht="30">
      <c r="A379" s="111">
        <f t="shared" ref="A379" si="81">A378+1</f>
        <v>231</v>
      </c>
      <c r="B379" s="98"/>
      <c r="C379" s="99" t="s">
        <v>277</v>
      </c>
      <c r="D379" s="107" t="s">
        <v>431</v>
      </c>
      <c r="E379" s="120">
        <v>16.2</v>
      </c>
      <c r="F379" s="169">
        <v>0</v>
      </c>
      <c r="G379" s="68">
        <f t="shared" si="80"/>
        <v>0</v>
      </c>
    </row>
    <row r="380" spans="1:7">
      <c r="A380" s="117"/>
      <c r="B380" s="108" t="s">
        <v>278</v>
      </c>
      <c r="C380" s="105" t="s">
        <v>279</v>
      </c>
      <c r="D380" s="80" t="s">
        <v>172</v>
      </c>
      <c r="E380" s="80" t="s">
        <v>172</v>
      </c>
      <c r="F380" s="93" t="s">
        <v>172</v>
      </c>
      <c r="G380" s="93" t="s">
        <v>172</v>
      </c>
    </row>
    <row r="381" spans="1:7" ht="30">
      <c r="A381" s="84">
        <f>A379+1</f>
        <v>232</v>
      </c>
      <c r="B381" s="118"/>
      <c r="C381" s="99" t="s">
        <v>280</v>
      </c>
      <c r="D381" s="107" t="s">
        <v>431</v>
      </c>
      <c r="E381" s="120">
        <v>5</v>
      </c>
      <c r="F381" s="169">
        <v>0</v>
      </c>
      <c r="G381" s="68">
        <f t="shared" ref="G381:G382" si="82">ROUND(E381*ROUND(F381,2),2)</f>
        <v>0</v>
      </c>
    </row>
    <row r="382" spans="1:7" ht="45">
      <c r="A382" s="111">
        <f t="shared" ref="A382" si="83">A381+1</f>
        <v>233</v>
      </c>
      <c r="B382" s="118"/>
      <c r="C382" s="99" t="s">
        <v>281</v>
      </c>
      <c r="D382" s="107" t="s">
        <v>431</v>
      </c>
      <c r="E382" s="120">
        <v>43.5</v>
      </c>
      <c r="F382" s="169">
        <v>0</v>
      </c>
      <c r="G382" s="68">
        <f t="shared" si="82"/>
        <v>0</v>
      </c>
    </row>
    <row r="383" spans="1:7">
      <c r="A383" s="104"/>
      <c r="B383" s="108" t="s">
        <v>282</v>
      </c>
      <c r="C383" s="105" t="s">
        <v>283</v>
      </c>
      <c r="D383" s="80" t="s">
        <v>172</v>
      </c>
      <c r="E383" s="80" t="s">
        <v>172</v>
      </c>
      <c r="F383" s="93" t="s">
        <v>172</v>
      </c>
      <c r="G383" s="93" t="s">
        <v>172</v>
      </c>
    </row>
    <row r="384" spans="1:7" ht="45">
      <c r="A384" s="84">
        <f>A382+1</f>
        <v>234</v>
      </c>
      <c r="B384" s="118"/>
      <c r="C384" s="99" t="s">
        <v>284</v>
      </c>
      <c r="D384" s="107" t="s">
        <v>20</v>
      </c>
      <c r="E384" s="120">
        <v>9</v>
      </c>
      <c r="F384" s="169">
        <v>0</v>
      </c>
      <c r="G384" s="68">
        <f t="shared" ref="G384:G385" si="84">ROUND(E384*ROUND(F384,2),2)</f>
        <v>0</v>
      </c>
    </row>
    <row r="385" spans="1:7" ht="45">
      <c r="A385" s="111">
        <f t="shared" ref="A385" si="85">A384+1</f>
        <v>235</v>
      </c>
      <c r="B385" s="118"/>
      <c r="C385" s="122" t="s">
        <v>285</v>
      </c>
      <c r="D385" s="107" t="s">
        <v>20</v>
      </c>
      <c r="E385" s="123">
        <v>3</v>
      </c>
      <c r="F385" s="171">
        <v>0</v>
      </c>
      <c r="G385" s="68">
        <f t="shared" si="84"/>
        <v>0</v>
      </c>
    </row>
    <row r="386" spans="1:7" ht="30">
      <c r="A386" s="104"/>
      <c r="B386" s="108" t="s">
        <v>286</v>
      </c>
      <c r="C386" s="105" t="s">
        <v>287</v>
      </c>
      <c r="D386" s="80" t="s">
        <v>172</v>
      </c>
      <c r="E386" s="80" t="s">
        <v>172</v>
      </c>
      <c r="F386" s="93" t="s">
        <v>172</v>
      </c>
      <c r="G386" s="93" t="s">
        <v>172</v>
      </c>
    </row>
    <row r="387" spans="1:7" ht="30">
      <c r="A387" s="84">
        <f>A385+1</f>
        <v>236</v>
      </c>
      <c r="B387" s="98"/>
      <c r="C387" s="99" t="s">
        <v>288</v>
      </c>
      <c r="D387" s="107" t="s">
        <v>33</v>
      </c>
      <c r="E387" s="114">
        <v>47.7</v>
      </c>
      <c r="F387" s="170">
        <v>0</v>
      </c>
      <c r="G387" s="68">
        <f>ROUND(E387*ROUND(F387,2),2)</f>
        <v>0</v>
      </c>
    </row>
    <row r="388" spans="1:7">
      <c r="A388" s="125"/>
      <c r="B388" s="54" t="s">
        <v>289</v>
      </c>
      <c r="C388" s="55" t="s">
        <v>290</v>
      </c>
      <c r="D388" s="56" t="s">
        <v>172</v>
      </c>
      <c r="E388" s="56" t="s">
        <v>172</v>
      </c>
      <c r="F388" s="57" t="s">
        <v>172</v>
      </c>
      <c r="G388" s="57" t="s">
        <v>172</v>
      </c>
    </row>
    <row r="389" spans="1:7" ht="30">
      <c r="A389" s="126"/>
      <c r="B389" s="127" t="s">
        <v>291</v>
      </c>
      <c r="C389" s="128" t="s">
        <v>292</v>
      </c>
      <c r="D389" s="129" t="s">
        <v>172</v>
      </c>
      <c r="E389" s="129" t="s">
        <v>172</v>
      </c>
      <c r="F389" s="130" t="s">
        <v>172</v>
      </c>
      <c r="G389" s="130" t="s">
        <v>172</v>
      </c>
    </row>
    <row r="390" spans="1:7" ht="45">
      <c r="A390" s="84">
        <f>A387+1</f>
        <v>237</v>
      </c>
      <c r="B390" s="110"/>
      <c r="C390" s="99" t="s">
        <v>293</v>
      </c>
      <c r="D390" s="102" t="s">
        <v>430</v>
      </c>
      <c r="E390" s="120">
        <v>88</v>
      </c>
      <c r="F390" s="169">
        <v>0</v>
      </c>
      <c r="G390" s="68">
        <f t="shared" ref="G390:G391" si="86">ROUND(E390*ROUND(F390,2),2)</f>
        <v>0</v>
      </c>
    </row>
    <row r="391" spans="1:7" ht="60">
      <c r="A391" s="111">
        <f t="shared" ref="A391" si="87">A390+1</f>
        <v>238</v>
      </c>
      <c r="B391" s="131"/>
      <c r="C391" s="132" t="s">
        <v>414</v>
      </c>
      <c r="D391" s="102" t="s">
        <v>430</v>
      </c>
      <c r="E391" s="114">
        <v>88</v>
      </c>
      <c r="F391" s="171">
        <v>0</v>
      </c>
      <c r="G391" s="68">
        <f t="shared" si="86"/>
        <v>0</v>
      </c>
    </row>
    <row r="392" spans="1:7">
      <c r="A392" s="79"/>
      <c r="B392" s="49" t="s">
        <v>294</v>
      </c>
      <c r="C392" s="50" t="s">
        <v>295</v>
      </c>
      <c r="D392" s="51" t="s">
        <v>172</v>
      </c>
      <c r="E392" s="51" t="s">
        <v>172</v>
      </c>
      <c r="F392" s="52" t="s">
        <v>172</v>
      </c>
      <c r="G392" s="52" t="s">
        <v>172</v>
      </c>
    </row>
    <row r="393" spans="1:7">
      <c r="A393" s="104"/>
      <c r="B393" s="108" t="s">
        <v>296</v>
      </c>
      <c r="C393" s="105" t="s">
        <v>297</v>
      </c>
      <c r="D393" s="80" t="s">
        <v>172</v>
      </c>
      <c r="E393" s="80" t="s">
        <v>172</v>
      </c>
      <c r="F393" s="93" t="s">
        <v>172</v>
      </c>
      <c r="G393" s="93" t="s">
        <v>172</v>
      </c>
    </row>
    <row r="394" spans="1:7" ht="75">
      <c r="A394" s="111">
        <f>1+MAX($A$15:A393)</f>
        <v>239</v>
      </c>
      <c r="B394" s="98"/>
      <c r="C394" s="122" t="s">
        <v>298</v>
      </c>
      <c r="D394" s="107" t="s">
        <v>430</v>
      </c>
      <c r="E394" s="114">
        <v>183.2</v>
      </c>
      <c r="F394" s="170">
        <v>0</v>
      </c>
      <c r="G394" s="68">
        <f>ROUND(E394*ROUND(F394,2),2)</f>
        <v>0</v>
      </c>
    </row>
    <row r="395" spans="1:7">
      <c r="A395" s="104"/>
      <c r="B395" s="108" t="s">
        <v>299</v>
      </c>
      <c r="C395" s="105" t="s">
        <v>300</v>
      </c>
      <c r="D395" s="80" t="s">
        <v>172</v>
      </c>
      <c r="E395" s="80" t="s">
        <v>172</v>
      </c>
      <c r="F395" s="93" t="s">
        <v>172</v>
      </c>
      <c r="G395" s="93" t="s">
        <v>172</v>
      </c>
    </row>
    <row r="396" spans="1:7" ht="30">
      <c r="A396" s="111">
        <f>1+MAX($A$15:A395)</f>
        <v>240</v>
      </c>
      <c r="B396" s="98"/>
      <c r="C396" s="99" t="s">
        <v>301</v>
      </c>
      <c r="D396" s="107" t="s">
        <v>430</v>
      </c>
      <c r="E396" s="114">
        <v>177.84</v>
      </c>
      <c r="F396" s="170">
        <v>0</v>
      </c>
      <c r="G396" s="68">
        <f t="shared" ref="G396:G397" si="88">ROUND(E396*ROUND(F396,2),2)</f>
        <v>0</v>
      </c>
    </row>
    <row r="397" spans="1:7" ht="30">
      <c r="A397" s="111">
        <f>1+MAX($A$15:A396)</f>
        <v>241</v>
      </c>
      <c r="B397" s="98"/>
      <c r="C397" s="132" t="s">
        <v>302</v>
      </c>
      <c r="D397" s="107" t="s">
        <v>430</v>
      </c>
      <c r="E397" s="114">
        <v>66.88</v>
      </c>
      <c r="F397" s="170">
        <v>0</v>
      </c>
      <c r="G397" s="68">
        <f t="shared" si="88"/>
        <v>0</v>
      </c>
    </row>
    <row r="398" spans="1:7">
      <c r="A398" s="104"/>
      <c r="B398" s="108" t="s">
        <v>303</v>
      </c>
      <c r="C398" s="105" t="s">
        <v>304</v>
      </c>
      <c r="D398" s="80" t="s">
        <v>172</v>
      </c>
      <c r="E398" s="80" t="s">
        <v>172</v>
      </c>
      <c r="F398" s="93" t="s">
        <v>172</v>
      </c>
      <c r="G398" s="93" t="s">
        <v>172</v>
      </c>
    </row>
    <row r="399" spans="1:7" ht="60">
      <c r="A399" s="111">
        <f>1+MAX($A$15:A398)</f>
        <v>242</v>
      </c>
      <c r="B399" s="133"/>
      <c r="C399" s="112" t="s">
        <v>305</v>
      </c>
      <c r="D399" s="107" t="s">
        <v>430</v>
      </c>
      <c r="E399" s="101">
        <v>95.44</v>
      </c>
      <c r="F399" s="170">
        <v>0</v>
      </c>
      <c r="G399" s="68">
        <f>ROUND(E399*ROUND(F399,2),2)</f>
        <v>0</v>
      </c>
    </row>
    <row r="400" spans="1:7">
      <c r="A400" s="104"/>
      <c r="B400" s="108" t="s">
        <v>306</v>
      </c>
      <c r="C400" s="105" t="s">
        <v>307</v>
      </c>
      <c r="D400" s="80" t="s">
        <v>172</v>
      </c>
      <c r="E400" s="80" t="s">
        <v>172</v>
      </c>
      <c r="F400" s="93" t="s">
        <v>172</v>
      </c>
      <c r="G400" s="93" t="s">
        <v>172</v>
      </c>
    </row>
    <row r="401" spans="1:7" ht="30">
      <c r="A401" s="111">
        <f>1+MAX($A$15:A400)</f>
        <v>243</v>
      </c>
      <c r="B401" s="106"/>
      <c r="C401" s="112" t="s">
        <v>308</v>
      </c>
      <c r="D401" s="107" t="s">
        <v>430</v>
      </c>
      <c r="E401" s="101">
        <v>80.599999999999994</v>
      </c>
      <c r="F401" s="170">
        <v>0</v>
      </c>
      <c r="G401" s="68">
        <f>ROUND(E401*ROUND(F401,2),2)</f>
        <v>0</v>
      </c>
    </row>
    <row r="402" spans="1:7">
      <c r="A402" s="79"/>
      <c r="B402" s="49" t="s">
        <v>309</v>
      </c>
      <c r="C402" s="50" t="s">
        <v>14</v>
      </c>
      <c r="D402" s="51" t="s">
        <v>172</v>
      </c>
      <c r="E402" s="51" t="s">
        <v>172</v>
      </c>
      <c r="F402" s="52" t="s">
        <v>172</v>
      </c>
      <c r="G402" s="52" t="s">
        <v>172</v>
      </c>
    </row>
    <row r="403" spans="1:7">
      <c r="A403" s="104"/>
      <c r="B403" s="108" t="s">
        <v>310</v>
      </c>
      <c r="C403" s="105" t="s">
        <v>311</v>
      </c>
      <c r="D403" s="80" t="s">
        <v>172</v>
      </c>
      <c r="E403" s="80" t="s">
        <v>172</v>
      </c>
      <c r="F403" s="93" t="s">
        <v>172</v>
      </c>
      <c r="G403" s="93" t="s">
        <v>172</v>
      </c>
    </row>
    <row r="404" spans="1:7">
      <c r="A404" s="134">
        <f>1+MAX($A$15:A403)</f>
        <v>244</v>
      </c>
      <c r="B404" s="118"/>
      <c r="C404" s="135" t="s">
        <v>312</v>
      </c>
      <c r="D404" s="100" t="s">
        <v>313</v>
      </c>
      <c r="E404" s="136">
        <v>10</v>
      </c>
      <c r="F404" s="169">
        <v>0</v>
      </c>
      <c r="G404" s="68">
        <f t="shared" ref="G404:G406" si="89">ROUND(E404*ROUND(F404,2),2)</f>
        <v>0</v>
      </c>
    </row>
    <row r="405" spans="1:7" ht="30">
      <c r="A405" s="111">
        <f>1+MAX($A$15:A404)</f>
        <v>245</v>
      </c>
      <c r="B405" s="118"/>
      <c r="C405" s="137" t="s">
        <v>314</v>
      </c>
      <c r="D405" s="138" t="s">
        <v>33</v>
      </c>
      <c r="E405" s="124">
        <v>20.6</v>
      </c>
      <c r="F405" s="171">
        <v>0</v>
      </c>
      <c r="G405" s="68">
        <f t="shared" si="89"/>
        <v>0</v>
      </c>
    </row>
    <row r="406" spans="1:7" ht="30">
      <c r="A406" s="111">
        <f>1+MAX($A$15:A405)</f>
        <v>246</v>
      </c>
      <c r="B406" s="118"/>
      <c r="C406" s="112" t="s">
        <v>315</v>
      </c>
      <c r="D406" s="107" t="s">
        <v>33</v>
      </c>
      <c r="E406" s="114">
        <v>30.4</v>
      </c>
      <c r="F406" s="170">
        <v>0</v>
      </c>
      <c r="G406" s="68">
        <f t="shared" si="89"/>
        <v>0</v>
      </c>
    </row>
    <row r="407" spans="1:7">
      <c r="A407" s="79"/>
      <c r="B407" s="49" t="s">
        <v>316</v>
      </c>
      <c r="C407" s="50" t="s">
        <v>317</v>
      </c>
      <c r="D407" s="51" t="s">
        <v>172</v>
      </c>
      <c r="E407" s="51" t="s">
        <v>172</v>
      </c>
      <c r="F407" s="52" t="s">
        <v>172</v>
      </c>
      <c r="G407" s="52" t="s">
        <v>172</v>
      </c>
    </row>
    <row r="408" spans="1:7">
      <c r="A408" s="104"/>
      <c r="B408" s="108" t="s">
        <v>318</v>
      </c>
      <c r="C408" s="105" t="s">
        <v>319</v>
      </c>
      <c r="D408" s="80" t="s">
        <v>172</v>
      </c>
      <c r="E408" s="80" t="s">
        <v>172</v>
      </c>
      <c r="F408" s="93" t="s">
        <v>172</v>
      </c>
      <c r="G408" s="93" t="s">
        <v>172</v>
      </c>
    </row>
    <row r="409" spans="1:7" ht="45">
      <c r="A409" s="111">
        <f>1+MAX($A$15:A408)</f>
        <v>247</v>
      </c>
      <c r="B409" s="118"/>
      <c r="C409" s="99" t="s">
        <v>320</v>
      </c>
      <c r="D409" s="139" t="s">
        <v>20</v>
      </c>
      <c r="E409" s="123">
        <v>1</v>
      </c>
      <c r="F409" s="169">
        <v>0</v>
      </c>
      <c r="G409" s="68">
        <f t="shared" ref="G409:G411" si="90">ROUND(E409*ROUND(F409,2),2)</f>
        <v>0</v>
      </c>
    </row>
    <row r="410" spans="1:7" ht="45">
      <c r="A410" s="111">
        <f>1+MAX($A$15:A409)</f>
        <v>248</v>
      </c>
      <c r="B410" s="118"/>
      <c r="C410" s="99" t="s">
        <v>321</v>
      </c>
      <c r="D410" s="139" t="s">
        <v>20</v>
      </c>
      <c r="E410" s="123">
        <v>1</v>
      </c>
      <c r="F410" s="171">
        <v>0</v>
      </c>
      <c r="G410" s="68">
        <f t="shared" si="90"/>
        <v>0</v>
      </c>
    </row>
    <row r="411" spans="1:7" ht="45">
      <c r="A411" s="111">
        <f>1+MAX($A$15:A410)</f>
        <v>249</v>
      </c>
      <c r="B411" s="118"/>
      <c r="C411" s="99" t="s">
        <v>322</v>
      </c>
      <c r="D411" s="139" t="s">
        <v>20</v>
      </c>
      <c r="E411" s="123">
        <v>4</v>
      </c>
      <c r="F411" s="171">
        <v>0</v>
      </c>
      <c r="G411" s="68">
        <f t="shared" si="90"/>
        <v>0</v>
      </c>
    </row>
    <row r="412" spans="1:7">
      <c r="A412" s="79"/>
      <c r="B412" s="49" t="s">
        <v>323</v>
      </c>
      <c r="C412" s="50" t="s">
        <v>324</v>
      </c>
      <c r="D412" s="51" t="s">
        <v>172</v>
      </c>
      <c r="E412" s="51" t="s">
        <v>172</v>
      </c>
      <c r="F412" s="52" t="s">
        <v>172</v>
      </c>
      <c r="G412" s="52" t="s">
        <v>172</v>
      </c>
    </row>
    <row r="413" spans="1:7" ht="30">
      <c r="A413" s="104"/>
      <c r="B413" s="108" t="s">
        <v>325</v>
      </c>
      <c r="C413" s="105" t="s">
        <v>326</v>
      </c>
      <c r="D413" s="80" t="s">
        <v>172</v>
      </c>
      <c r="E413" s="80" t="s">
        <v>172</v>
      </c>
      <c r="F413" s="93" t="s">
        <v>172</v>
      </c>
      <c r="G413" s="93" t="s">
        <v>172</v>
      </c>
    </row>
    <row r="414" spans="1:7" ht="30">
      <c r="A414" s="134">
        <f>1+MAX($A$15:A413)</f>
        <v>250</v>
      </c>
      <c r="B414" s="98"/>
      <c r="C414" s="140" t="s">
        <v>327</v>
      </c>
      <c r="D414" s="138" t="s">
        <v>33</v>
      </c>
      <c r="E414" s="141">
        <v>19.8</v>
      </c>
      <c r="F414" s="171">
        <v>0</v>
      </c>
      <c r="G414" s="68">
        <f>ROUND(E414*ROUND(F414,2),2)</f>
        <v>0</v>
      </c>
    </row>
    <row r="415" spans="1:7">
      <c r="A415" s="126"/>
      <c r="B415" s="127" t="s">
        <v>328</v>
      </c>
      <c r="C415" s="128" t="s">
        <v>329</v>
      </c>
      <c r="D415" s="129" t="s">
        <v>172</v>
      </c>
      <c r="E415" s="129" t="s">
        <v>172</v>
      </c>
      <c r="F415" s="130" t="s">
        <v>172</v>
      </c>
      <c r="G415" s="130" t="s">
        <v>172</v>
      </c>
    </row>
    <row r="416" spans="1:7" ht="30">
      <c r="A416" s="116">
        <f>A414+1</f>
        <v>251</v>
      </c>
      <c r="B416" s="131"/>
      <c r="C416" s="99" t="s">
        <v>330</v>
      </c>
      <c r="D416" s="124" t="s">
        <v>33</v>
      </c>
      <c r="E416" s="141">
        <v>15.7</v>
      </c>
      <c r="F416" s="171">
        <v>0</v>
      </c>
      <c r="G416" s="68">
        <f t="shared" ref="G416:G417" si="91">ROUND(E416*ROUND(F416,2),2)</f>
        <v>0</v>
      </c>
    </row>
    <row r="417" spans="1:7" ht="30">
      <c r="A417" s="116">
        <f>A416+1</f>
        <v>252</v>
      </c>
      <c r="B417" s="131"/>
      <c r="C417" s="99" t="s">
        <v>331</v>
      </c>
      <c r="D417" s="124" t="s">
        <v>33</v>
      </c>
      <c r="E417" s="141">
        <v>8.8000000000000007</v>
      </c>
      <c r="F417" s="171">
        <v>0</v>
      </c>
      <c r="G417" s="68">
        <f t="shared" si="91"/>
        <v>0</v>
      </c>
    </row>
    <row r="418" spans="1:7">
      <c r="A418" s="79"/>
      <c r="B418" s="49" t="s">
        <v>332</v>
      </c>
      <c r="C418" s="50" t="s">
        <v>333</v>
      </c>
      <c r="D418" s="51" t="s">
        <v>172</v>
      </c>
      <c r="E418" s="51" t="s">
        <v>172</v>
      </c>
      <c r="F418" s="52" t="s">
        <v>172</v>
      </c>
      <c r="G418" s="52" t="s">
        <v>172</v>
      </c>
    </row>
    <row r="419" spans="1:7">
      <c r="A419" s="104"/>
      <c r="B419" s="108" t="s">
        <v>334</v>
      </c>
      <c r="C419" s="105" t="s">
        <v>335</v>
      </c>
      <c r="D419" s="80" t="s">
        <v>172</v>
      </c>
      <c r="E419" s="80" t="s">
        <v>172</v>
      </c>
      <c r="F419" s="93" t="s">
        <v>172</v>
      </c>
      <c r="G419" s="93" t="s">
        <v>172</v>
      </c>
    </row>
    <row r="420" spans="1:7" ht="75">
      <c r="A420" s="111">
        <f>1+MAX($A$15:A419)</f>
        <v>253</v>
      </c>
      <c r="B420" s="98"/>
      <c r="C420" s="99" t="s">
        <v>336</v>
      </c>
      <c r="D420" s="107" t="s">
        <v>33</v>
      </c>
      <c r="E420" s="114">
        <v>47.7</v>
      </c>
      <c r="F420" s="170">
        <v>0</v>
      </c>
      <c r="G420" s="68">
        <f>ROUND(E420*ROUND(F420,2),2)</f>
        <v>0</v>
      </c>
    </row>
    <row r="421" spans="1:7">
      <c r="A421" s="104"/>
      <c r="B421" s="108" t="s">
        <v>337</v>
      </c>
      <c r="C421" s="105" t="s">
        <v>338</v>
      </c>
      <c r="D421" s="80" t="s">
        <v>172</v>
      </c>
      <c r="E421" s="80" t="s">
        <v>172</v>
      </c>
      <c r="F421" s="93" t="s">
        <v>172</v>
      </c>
      <c r="G421" s="93" t="s">
        <v>172</v>
      </c>
    </row>
    <row r="422" spans="1:7" ht="30">
      <c r="A422" s="111">
        <f>1+MAX($A$15:A421)</f>
        <v>254</v>
      </c>
      <c r="B422" s="98"/>
      <c r="C422" s="99" t="s">
        <v>339</v>
      </c>
      <c r="D422" s="107" t="s">
        <v>33</v>
      </c>
      <c r="E422" s="114">
        <v>46</v>
      </c>
      <c r="F422" s="170">
        <v>0</v>
      </c>
      <c r="G422" s="68">
        <f>ROUND(E422*ROUND(F422,2),2)</f>
        <v>0</v>
      </c>
    </row>
    <row r="423" spans="1:7">
      <c r="A423" s="126"/>
      <c r="B423" s="127" t="s">
        <v>340</v>
      </c>
      <c r="C423" s="128" t="s">
        <v>341</v>
      </c>
      <c r="D423" s="129" t="s">
        <v>172</v>
      </c>
      <c r="E423" s="129" t="s">
        <v>172</v>
      </c>
      <c r="F423" s="130" t="s">
        <v>172</v>
      </c>
      <c r="G423" s="130" t="s">
        <v>172</v>
      </c>
    </row>
    <row r="424" spans="1:7" ht="30">
      <c r="A424" s="116">
        <f>A422+1</f>
        <v>255</v>
      </c>
      <c r="B424" s="131"/>
      <c r="C424" s="99" t="s">
        <v>342</v>
      </c>
      <c r="D424" s="102" t="s">
        <v>33</v>
      </c>
      <c r="E424" s="114">
        <v>16</v>
      </c>
      <c r="F424" s="170">
        <v>0</v>
      </c>
      <c r="G424" s="68">
        <f>ROUND(E424*ROUND(F424,2),2)</f>
        <v>0</v>
      </c>
    </row>
    <row r="425" spans="1:7">
      <c r="A425" s="79"/>
      <c r="B425" s="49" t="s">
        <v>343</v>
      </c>
      <c r="C425" s="50" t="s">
        <v>344</v>
      </c>
      <c r="D425" s="51" t="s">
        <v>172</v>
      </c>
      <c r="E425" s="51" t="s">
        <v>172</v>
      </c>
      <c r="F425" s="52" t="s">
        <v>172</v>
      </c>
      <c r="G425" s="52" t="s">
        <v>172</v>
      </c>
    </row>
    <row r="426" spans="1:7" ht="45">
      <c r="A426" s="111">
        <f>1+MAX($A$15:A425)</f>
        <v>256</v>
      </c>
      <c r="B426" s="118"/>
      <c r="C426" s="142" t="s">
        <v>345</v>
      </c>
      <c r="D426" s="107" t="s">
        <v>430</v>
      </c>
      <c r="E426" s="143">
        <v>84.2</v>
      </c>
      <c r="F426" s="170">
        <v>0</v>
      </c>
      <c r="G426" s="68">
        <f>ROUND(E426*ROUND(F426,2),2)</f>
        <v>0</v>
      </c>
    </row>
    <row r="427" spans="1:7" ht="30">
      <c r="A427" s="104"/>
      <c r="B427" s="108" t="s">
        <v>346</v>
      </c>
      <c r="C427" s="105" t="s">
        <v>347</v>
      </c>
      <c r="D427" s="80" t="s">
        <v>172</v>
      </c>
      <c r="E427" s="80" t="s">
        <v>172</v>
      </c>
      <c r="F427" s="93" t="s">
        <v>172</v>
      </c>
      <c r="G427" s="93" t="s">
        <v>172</v>
      </c>
    </row>
    <row r="428" spans="1:7" ht="30">
      <c r="A428" s="111">
        <f>1+MAX($A$15:A427)</f>
        <v>257</v>
      </c>
      <c r="B428" s="98"/>
      <c r="C428" s="142" t="s">
        <v>348</v>
      </c>
      <c r="D428" s="133" t="s">
        <v>430</v>
      </c>
      <c r="E428" s="144">
        <v>158.69999999999999</v>
      </c>
      <c r="F428" s="171">
        <v>0</v>
      </c>
      <c r="G428" s="68">
        <f t="shared" ref="G428:G431" si="92">ROUND(E428*ROUND(F428,2),2)</f>
        <v>0</v>
      </c>
    </row>
    <row r="429" spans="1:7" ht="30">
      <c r="A429" s="111">
        <f>1+MAX($A$15:A428)</f>
        <v>258</v>
      </c>
      <c r="B429" s="98"/>
      <c r="C429" s="112" t="s">
        <v>349</v>
      </c>
      <c r="D429" s="138" t="s">
        <v>430</v>
      </c>
      <c r="E429" s="114">
        <v>158.69999999999999</v>
      </c>
      <c r="F429" s="170">
        <v>0</v>
      </c>
      <c r="G429" s="68">
        <f t="shared" si="92"/>
        <v>0</v>
      </c>
    </row>
    <row r="430" spans="1:7" ht="60">
      <c r="A430" s="111">
        <f>1+MAX($A$15:A429)</f>
        <v>259</v>
      </c>
      <c r="B430" s="98"/>
      <c r="C430" s="112" t="s">
        <v>233</v>
      </c>
      <c r="D430" s="138" t="s">
        <v>33</v>
      </c>
      <c r="E430" s="114">
        <v>26</v>
      </c>
      <c r="F430" s="170">
        <v>0</v>
      </c>
      <c r="G430" s="68">
        <f t="shared" si="92"/>
        <v>0</v>
      </c>
    </row>
    <row r="431" spans="1:7" ht="30">
      <c r="A431" s="111">
        <f>1+MAX($A$15:A430)</f>
        <v>260</v>
      </c>
      <c r="B431" s="98"/>
      <c r="C431" s="112" t="s">
        <v>350</v>
      </c>
      <c r="D431" s="138" t="s">
        <v>430</v>
      </c>
      <c r="E431" s="114">
        <v>15</v>
      </c>
      <c r="F431" s="170">
        <v>0</v>
      </c>
      <c r="G431" s="68">
        <f t="shared" si="92"/>
        <v>0</v>
      </c>
    </row>
    <row r="432" spans="1:7">
      <c r="A432" s="104"/>
      <c r="B432" s="108" t="s">
        <v>351</v>
      </c>
      <c r="C432" s="105" t="s">
        <v>352</v>
      </c>
      <c r="D432" s="80" t="s">
        <v>172</v>
      </c>
      <c r="E432" s="80" t="s">
        <v>172</v>
      </c>
      <c r="F432" s="93" t="s">
        <v>172</v>
      </c>
      <c r="G432" s="93" t="s">
        <v>172</v>
      </c>
    </row>
    <row r="433" spans="1:8" ht="45">
      <c r="A433" s="84">
        <f>1+MAX($A$15:A432)</f>
        <v>261</v>
      </c>
      <c r="B433" s="145"/>
      <c r="C433" s="90" t="s">
        <v>353</v>
      </c>
      <c r="D433" s="95" t="s">
        <v>442</v>
      </c>
      <c r="E433" s="97">
        <v>44.72</v>
      </c>
      <c r="F433" s="168">
        <v>0</v>
      </c>
      <c r="G433" s="68">
        <f t="shared" ref="G433:G436" si="93">ROUND(E433*ROUND(F433,2),2)</f>
        <v>0</v>
      </c>
    </row>
    <row r="434" spans="1:8" ht="45">
      <c r="A434" s="84">
        <f>1+MAX($A$15:A433)</f>
        <v>262</v>
      </c>
      <c r="B434" s="145"/>
      <c r="C434" s="90" t="s">
        <v>354</v>
      </c>
      <c r="D434" s="95" t="s">
        <v>442</v>
      </c>
      <c r="E434" s="97">
        <v>44.72</v>
      </c>
      <c r="F434" s="168">
        <v>0</v>
      </c>
      <c r="G434" s="68">
        <f t="shared" si="93"/>
        <v>0</v>
      </c>
    </row>
    <row r="435" spans="1:8" ht="45">
      <c r="A435" s="84">
        <f>1+MAX($A$15:A434)</f>
        <v>263</v>
      </c>
      <c r="B435" s="145"/>
      <c r="C435" s="90" t="s">
        <v>355</v>
      </c>
      <c r="D435" s="95" t="s">
        <v>442</v>
      </c>
      <c r="E435" s="97">
        <v>176.75</v>
      </c>
      <c r="F435" s="168">
        <v>0</v>
      </c>
      <c r="G435" s="68">
        <f t="shared" si="93"/>
        <v>0</v>
      </c>
    </row>
    <row r="436" spans="1:8" ht="45">
      <c r="A436" s="146">
        <f>1+MAX($A$15:A435)</f>
        <v>264</v>
      </c>
      <c r="B436" s="145"/>
      <c r="C436" s="147" t="s">
        <v>356</v>
      </c>
      <c r="D436" s="91" t="s">
        <v>430</v>
      </c>
      <c r="E436" s="92">
        <v>176.75</v>
      </c>
      <c r="F436" s="168">
        <v>0</v>
      </c>
      <c r="G436" s="68">
        <f t="shared" si="93"/>
        <v>0</v>
      </c>
    </row>
    <row r="437" spans="1:8">
      <c r="A437" s="104"/>
      <c r="B437" s="113" t="s">
        <v>357</v>
      </c>
      <c r="C437" s="105" t="s">
        <v>358</v>
      </c>
      <c r="D437" s="80" t="s">
        <v>172</v>
      </c>
      <c r="E437" s="80" t="s">
        <v>172</v>
      </c>
      <c r="F437" s="93" t="s">
        <v>172</v>
      </c>
      <c r="G437" s="93" t="s">
        <v>172</v>
      </c>
    </row>
    <row r="438" spans="1:8" ht="30">
      <c r="A438" s="146">
        <f>1+MAX($A$15:A437)</f>
        <v>265</v>
      </c>
      <c r="B438" s="145"/>
      <c r="C438" s="147" t="s">
        <v>359</v>
      </c>
      <c r="D438" s="91" t="s">
        <v>430</v>
      </c>
      <c r="E438" s="92">
        <v>1.41</v>
      </c>
      <c r="F438" s="167">
        <v>0</v>
      </c>
      <c r="G438" s="68">
        <f t="shared" ref="G438:G440" si="94">ROUND(E438*ROUND(F438,2),2)</f>
        <v>0</v>
      </c>
    </row>
    <row r="439" spans="1:8">
      <c r="A439" s="146">
        <f>1+MAX($A$15:A438)</f>
        <v>266</v>
      </c>
      <c r="B439" s="145"/>
      <c r="C439" s="147" t="s">
        <v>360</v>
      </c>
      <c r="D439" s="91" t="s">
        <v>33</v>
      </c>
      <c r="E439" s="92">
        <v>1.76</v>
      </c>
      <c r="F439" s="167">
        <v>0</v>
      </c>
      <c r="G439" s="68">
        <f t="shared" si="94"/>
        <v>0</v>
      </c>
    </row>
    <row r="440" spans="1:8" ht="30">
      <c r="A440" s="146">
        <f>1+MAX($A$15:A439)</f>
        <v>267</v>
      </c>
      <c r="B440" s="145"/>
      <c r="C440" s="147" t="s">
        <v>361</v>
      </c>
      <c r="D440" s="95" t="s">
        <v>431</v>
      </c>
      <c r="E440" s="97">
        <v>1.5</v>
      </c>
      <c r="F440" s="168">
        <v>0</v>
      </c>
      <c r="G440" s="68">
        <f t="shared" si="94"/>
        <v>0</v>
      </c>
    </row>
    <row r="441" spans="1:8">
      <c r="A441" s="104"/>
      <c r="B441" s="108" t="s">
        <v>362</v>
      </c>
      <c r="C441" s="105" t="s">
        <v>363</v>
      </c>
      <c r="D441" s="80" t="s">
        <v>172</v>
      </c>
      <c r="E441" s="80" t="s">
        <v>172</v>
      </c>
      <c r="F441" s="93" t="s">
        <v>172</v>
      </c>
      <c r="G441" s="93" t="s">
        <v>172</v>
      </c>
    </row>
    <row r="442" spans="1:8" ht="30">
      <c r="A442" s="111">
        <f>1+MAX($A$15:A441)</f>
        <v>268</v>
      </c>
      <c r="B442" s="98"/>
      <c r="C442" s="142" t="s">
        <v>364</v>
      </c>
      <c r="D442" s="148" t="s">
        <v>20</v>
      </c>
      <c r="E442" s="149">
        <v>12</v>
      </c>
      <c r="F442" s="171">
        <v>0</v>
      </c>
      <c r="G442" s="68">
        <f t="shared" ref="G442:G443" si="95">ROUND(E442*ROUND(F442,2),2)</f>
        <v>0</v>
      </c>
    </row>
    <row r="443" spans="1:8">
      <c r="A443" s="111">
        <f>1+MAX($A$15:A442)</f>
        <v>269</v>
      </c>
      <c r="B443" s="98"/>
      <c r="C443" s="142" t="s">
        <v>365</v>
      </c>
      <c r="D443" s="148" t="s">
        <v>20</v>
      </c>
      <c r="E443" s="149">
        <v>1</v>
      </c>
      <c r="F443" s="171">
        <v>0</v>
      </c>
      <c r="G443" s="68">
        <f t="shared" si="95"/>
        <v>0</v>
      </c>
    </row>
    <row r="444" spans="1:8">
      <c r="A444" s="104"/>
      <c r="B444" s="108" t="s">
        <v>366</v>
      </c>
      <c r="C444" s="105" t="s">
        <v>367</v>
      </c>
      <c r="D444" s="80" t="s">
        <v>172</v>
      </c>
      <c r="E444" s="80" t="s">
        <v>172</v>
      </c>
      <c r="F444" s="93" t="s">
        <v>172</v>
      </c>
      <c r="G444" s="93" t="s">
        <v>172</v>
      </c>
    </row>
    <row r="445" spans="1:8" ht="45">
      <c r="A445" s="111">
        <f>1+MAX($A$15:A444)</f>
        <v>270</v>
      </c>
      <c r="B445" s="98"/>
      <c r="C445" s="112" t="s">
        <v>368</v>
      </c>
      <c r="D445" s="138" t="s">
        <v>430</v>
      </c>
      <c r="E445" s="114">
        <v>19.600000000000001</v>
      </c>
      <c r="F445" s="171">
        <v>0</v>
      </c>
      <c r="G445" s="68">
        <f>ROUND(E445*ROUND(F445,2),2)</f>
        <v>0</v>
      </c>
    </row>
    <row r="446" spans="1:8">
      <c r="A446" s="150" t="s">
        <v>425</v>
      </c>
      <c r="B446" s="150"/>
      <c r="C446" s="150"/>
      <c r="D446" s="150"/>
      <c r="E446" s="150"/>
      <c r="F446" s="150"/>
      <c r="G446" s="70">
        <f>SUM(G290:G445)</f>
        <v>0</v>
      </c>
      <c r="H446" s="26"/>
    </row>
    <row r="447" spans="1:8">
      <c r="A447" s="150" t="s">
        <v>451</v>
      </c>
      <c r="B447" s="150"/>
      <c r="C447" s="150"/>
      <c r="D447" s="150"/>
      <c r="E447" s="150"/>
      <c r="F447" s="150"/>
      <c r="G447" s="70">
        <f>ROUND(G446*0.23,2)</f>
        <v>0</v>
      </c>
      <c r="H447" s="26"/>
    </row>
    <row r="448" spans="1:8">
      <c r="A448" s="150" t="s">
        <v>426</v>
      </c>
      <c r="B448" s="150"/>
      <c r="C448" s="150"/>
      <c r="D448" s="150"/>
      <c r="E448" s="150"/>
      <c r="F448" s="150"/>
      <c r="G448" s="70">
        <f>G446+G447</f>
        <v>0</v>
      </c>
      <c r="H448" s="58"/>
    </row>
    <row r="449" spans="1:7">
      <c r="A449" s="156" t="s">
        <v>370</v>
      </c>
      <c r="B449" s="156"/>
      <c r="C449" s="156"/>
      <c r="D449" s="156"/>
      <c r="E449" s="156"/>
      <c r="F449" s="156"/>
      <c r="G449" s="156"/>
    </row>
    <row r="450" spans="1:7">
      <c r="A450" s="157"/>
      <c r="B450" s="158" t="s">
        <v>369</v>
      </c>
      <c r="C450" s="159" t="s">
        <v>370</v>
      </c>
      <c r="D450" s="160" t="s">
        <v>21</v>
      </c>
      <c r="E450" s="161" t="s">
        <v>21</v>
      </c>
      <c r="F450" s="160" t="s">
        <v>21</v>
      </c>
      <c r="G450" s="160" t="s">
        <v>21</v>
      </c>
    </row>
    <row r="451" spans="1:7" ht="30">
      <c r="A451" s="53">
        <f>1+MAX($A$15:A450)</f>
        <v>271</v>
      </c>
      <c r="B451" s="162" t="s">
        <v>369</v>
      </c>
      <c r="C451" s="163" t="s">
        <v>408</v>
      </c>
      <c r="D451" s="162" t="s">
        <v>3</v>
      </c>
      <c r="E451" s="164">
        <v>1.59</v>
      </c>
      <c r="F451" s="172">
        <v>0</v>
      </c>
      <c r="G451" s="68">
        <f t="shared" ref="G451:G487" si="96">ROUND(E451*ROUND(F451,2),2)</f>
        <v>0</v>
      </c>
    </row>
    <row r="452" spans="1:7" ht="90">
      <c r="A452" s="53">
        <f>1+MAX($A$15:A451)</f>
        <v>272</v>
      </c>
      <c r="B452" s="162" t="s">
        <v>369</v>
      </c>
      <c r="C452" s="163" t="s">
        <v>371</v>
      </c>
      <c r="D452" s="162" t="s">
        <v>372</v>
      </c>
      <c r="E452" s="164">
        <v>46.2</v>
      </c>
      <c r="F452" s="172">
        <v>0</v>
      </c>
      <c r="G452" s="68">
        <f t="shared" si="96"/>
        <v>0</v>
      </c>
    </row>
    <row r="453" spans="1:7" ht="45">
      <c r="A453" s="53">
        <f>1+MAX($A$15:A452)</f>
        <v>273</v>
      </c>
      <c r="B453" s="162" t="s">
        <v>369</v>
      </c>
      <c r="C453" s="163" t="s">
        <v>373</v>
      </c>
      <c r="D453" s="162" t="s">
        <v>372</v>
      </c>
      <c r="E453" s="164">
        <v>46.2</v>
      </c>
      <c r="F453" s="172">
        <v>0</v>
      </c>
      <c r="G453" s="68">
        <f t="shared" si="96"/>
        <v>0</v>
      </c>
    </row>
    <row r="454" spans="1:7" ht="75">
      <c r="A454" s="53">
        <f>1+MAX($A$15:A453)</f>
        <v>274</v>
      </c>
      <c r="B454" s="162" t="s">
        <v>369</v>
      </c>
      <c r="C454" s="163" t="s">
        <v>405</v>
      </c>
      <c r="D454" s="162" t="s">
        <v>372</v>
      </c>
      <c r="E454" s="164">
        <v>688</v>
      </c>
      <c r="F454" s="172">
        <v>0</v>
      </c>
      <c r="G454" s="68">
        <f t="shared" si="96"/>
        <v>0</v>
      </c>
    </row>
    <row r="455" spans="1:7" ht="75">
      <c r="A455" s="53">
        <f>1+MAX($A$15:A454)</f>
        <v>275</v>
      </c>
      <c r="B455" s="162" t="s">
        <v>369</v>
      </c>
      <c r="C455" s="163" t="s">
        <v>406</v>
      </c>
      <c r="D455" s="162" t="s">
        <v>372</v>
      </c>
      <c r="E455" s="164">
        <v>3933</v>
      </c>
      <c r="F455" s="172">
        <v>0</v>
      </c>
      <c r="G455" s="68">
        <f t="shared" si="96"/>
        <v>0</v>
      </c>
    </row>
    <row r="456" spans="1:7" ht="75">
      <c r="A456" s="53">
        <f>1+MAX($A$15:A455)</f>
        <v>276</v>
      </c>
      <c r="B456" s="162" t="s">
        <v>369</v>
      </c>
      <c r="C456" s="163" t="s">
        <v>407</v>
      </c>
      <c r="D456" s="162" t="s">
        <v>372</v>
      </c>
      <c r="E456" s="164">
        <v>465</v>
      </c>
      <c r="F456" s="172">
        <v>0</v>
      </c>
      <c r="G456" s="68">
        <f t="shared" si="96"/>
        <v>0</v>
      </c>
    </row>
    <row r="457" spans="1:7" ht="75">
      <c r="A457" s="53">
        <f>1+MAX($A$15:A456)</f>
        <v>277</v>
      </c>
      <c r="B457" s="162" t="s">
        <v>369</v>
      </c>
      <c r="C457" s="163" t="s">
        <v>374</v>
      </c>
      <c r="D457" s="162" t="s">
        <v>372</v>
      </c>
      <c r="E457" s="164">
        <v>59.4</v>
      </c>
      <c r="F457" s="172">
        <v>0</v>
      </c>
      <c r="G457" s="68">
        <f t="shared" si="96"/>
        <v>0</v>
      </c>
    </row>
    <row r="458" spans="1:7" ht="75">
      <c r="A458" s="53">
        <f>1+MAX($A$15:A457)</f>
        <v>278</v>
      </c>
      <c r="B458" s="162" t="s">
        <v>369</v>
      </c>
      <c r="C458" s="163" t="s">
        <v>375</v>
      </c>
      <c r="D458" s="162" t="s">
        <v>372</v>
      </c>
      <c r="E458" s="164">
        <v>32.5</v>
      </c>
      <c r="F458" s="172">
        <v>0</v>
      </c>
      <c r="G458" s="68">
        <f t="shared" si="96"/>
        <v>0</v>
      </c>
    </row>
    <row r="459" spans="1:7" ht="90">
      <c r="A459" s="53">
        <f>1+MAX($A$15:A458)</f>
        <v>279</v>
      </c>
      <c r="B459" s="162" t="s">
        <v>369</v>
      </c>
      <c r="C459" s="163" t="s">
        <v>376</v>
      </c>
      <c r="D459" s="162" t="s">
        <v>372</v>
      </c>
      <c r="E459" s="164">
        <v>78.599999999999994</v>
      </c>
      <c r="F459" s="172">
        <v>0</v>
      </c>
      <c r="G459" s="68">
        <f t="shared" si="96"/>
        <v>0</v>
      </c>
    </row>
    <row r="460" spans="1:7" ht="45">
      <c r="A460" s="53">
        <f>1+MAX($A$15:A459)</f>
        <v>280</v>
      </c>
      <c r="B460" s="162" t="s">
        <v>369</v>
      </c>
      <c r="C460" s="163" t="s">
        <v>377</v>
      </c>
      <c r="D460" s="162" t="s">
        <v>372</v>
      </c>
      <c r="E460" s="164">
        <v>78.599999999999994</v>
      </c>
      <c r="F460" s="172">
        <v>0</v>
      </c>
      <c r="G460" s="68">
        <f t="shared" si="96"/>
        <v>0</v>
      </c>
    </row>
    <row r="461" spans="1:7" ht="45">
      <c r="A461" s="53">
        <f>1+MAX($A$15:A460)</f>
        <v>281</v>
      </c>
      <c r="B461" s="162" t="s">
        <v>369</v>
      </c>
      <c r="C461" s="163" t="s">
        <v>378</v>
      </c>
      <c r="D461" s="162" t="s">
        <v>379</v>
      </c>
      <c r="E461" s="164">
        <v>11</v>
      </c>
      <c r="F461" s="172">
        <v>0</v>
      </c>
      <c r="G461" s="68">
        <f t="shared" si="96"/>
        <v>0</v>
      </c>
    </row>
    <row r="462" spans="1:7" ht="45">
      <c r="A462" s="53">
        <f>1+MAX($A$15:A461)</f>
        <v>282</v>
      </c>
      <c r="B462" s="162" t="s">
        <v>369</v>
      </c>
      <c r="C462" s="163" t="s">
        <v>380</v>
      </c>
      <c r="D462" s="162" t="s">
        <v>379</v>
      </c>
      <c r="E462" s="164">
        <v>11</v>
      </c>
      <c r="F462" s="172">
        <v>0</v>
      </c>
      <c r="G462" s="68">
        <f t="shared" si="96"/>
        <v>0</v>
      </c>
    </row>
    <row r="463" spans="1:7" ht="45">
      <c r="A463" s="53">
        <f>1+MAX($A$15:A462)</f>
        <v>283</v>
      </c>
      <c r="B463" s="162" t="s">
        <v>369</v>
      </c>
      <c r="C463" s="163" t="s">
        <v>381</v>
      </c>
      <c r="D463" s="163" t="s">
        <v>33</v>
      </c>
      <c r="E463" s="164">
        <v>22</v>
      </c>
      <c r="F463" s="172">
        <v>0</v>
      </c>
      <c r="G463" s="68">
        <f t="shared" si="96"/>
        <v>0</v>
      </c>
    </row>
    <row r="464" spans="1:7" ht="30">
      <c r="A464" s="53">
        <f>1+MAX($A$15:A463)</f>
        <v>284</v>
      </c>
      <c r="B464" s="162" t="s">
        <v>369</v>
      </c>
      <c r="C464" s="163" t="s">
        <v>382</v>
      </c>
      <c r="D464" s="163" t="s">
        <v>372</v>
      </c>
      <c r="E464" s="164">
        <v>8.93</v>
      </c>
      <c r="F464" s="172">
        <v>0</v>
      </c>
      <c r="G464" s="68">
        <f t="shared" si="96"/>
        <v>0</v>
      </c>
    </row>
    <row r="465" spans="1:7" ht="30">
      <c r="A465" s="53">
        <f>1+MAX($A$15:A464)</f>
        <v>285</v>
      </c>
      <c r="B465" s="162" t="s">
        <v>369</v>
      </c>
      <c r="C465" s="163" t="s">
        <v>383</v>
      </c>
      <c r="D465" s="163" t="s">
        <v>372</v>
      </c>
      <c r="E465" s="164">
        <v>268.60000000000002</v>
      </c>
      <c r="F465" s="172">
        <v>0</v>
      </c>
      <c r="G465" s="68">
        <f t="shared" si="96"/>
        <v>0</v>
      </c>
    </row>
    <row r="466" spans="1:7">
      <c r="A466" s="53">
        <f>1+MAX($A$15:A465)</f>
        <v>286</v>
      </c>
      <c r="B466" s="162" t="s">
        <v>369</v>
      </c>
      <c r="C466" s="163" t="s">
        <v>384</v>
      </c>
      <c r="D466" s="163" t="s">
        <v>372</v>
      </c>
      <c r="E466" s="164">
        <v>0.73</v>
      </c>
      <c r="F466" s="172">
        <v>0</v>
      </c>
      <c r="G466" s="68">
        <f t="shared" si="96"/>
        <v>0</v>
      </c>
    </row>
    <row r="467" spans="1:7" ht="30">
      <c r="A467" s="53">
        <f>1+MAX($A$15:A466)</f>
        <v>287</v>
      </c>
      <c r="B467" s="162" t="s">
        <v>369</v>
      </c>
      <c r="C467" s="163" t="s">
        <v>385</v>
      </c>
      <c r="D467" s="163" t="s">
        <v>33</v>
      </c>
      <c r="E467" s="164">
        <v>293</v>
      </c>
      <c r="F467" s="172">
        <v>0</v>
      </c>
      <c r="G467" s="68">
        <f t="shared" si="96"/>
        <v>0</v>
      </c>
    </row>
    <row r="468" spans="1:7" ht="30">
      <c r="A468" s="53">
        <f>1+MAX($A$15:A467)</f>
        <v>288</v>
      </c>
      <c r="B468" s="162" t="s">
        <v>369</v>
      </c>
      <c r="C468" s="163" t="s">
        <v>386</v>
      </c>
      <c r="D468" s="163" t="s">
        <v>33</v>
      </c>
      <c r="E468" s="164">
        <v>180</v>
      </c>
      <c r="F468" s="172">
        <v>0</v>
      </c>
      <c r="G468" s="68">
        <f t="shared" si="96"/>
        <v>0</v>
      </c>
    </row>
    <row r="469" spans="1:7" ht="30">
      <c r="A469" s="53">
        <f>1+MAX($A$15:A468)</f>
        <v>289</v>
      </c>
      <c r="B469" s="162" t="s">
        <v>369</v>
      </c>
      <c r="C469" s="163" t="s">
        <v>387</v>
      </c>
      <c r="D469" s="163" t="s">
        <v>33</v>
      </c>
      <c r="E469" s="164">
        <v>360</v>
      </c>
      <c r="F469" s="172">
        <v>0</v>
      </c>
      <c r="G469" s="68">
        <f t="shared" si="96"/>
        <v>0</v>
      </c>
    </row>
    <row r="470" spans="1:7" ht="30">
      <c r="A470" s="53">
        <f>1+MAX($A$15:A469)</f>
        <v>290</v>
      </c>
      <c r="B470" s="162" t="s">
        <v>369</v>
      </c>
      <c r="C470" s="163" t="s">
        <v>388</v>
      </c>
      <c r="D470" s="163" t="s">
        <v>33</v>
      </c>
      <c r="E470" s="164">
        <v>759</v>
      </c>
      <c r="F470" s="172">
        <v>0</v>
      </c>
      <c r="G470" s="68">
        <f t="shared" si="96"/>
        <v>0</v>
      </c>
    </row>
    <row r="471" spans="1:7" ht="30">
      <c r="A471" s="53">
        <f>1+MAX($A$15:A470)</f>
        <v>291</v>
      </c>
      <c r="B471" s="162" t="s">
        <v>369</v>
      </c>
      <c r="C471" s="163" t="s">
        <v>389</v>
      </c>
      <c r="D471" s="163" t="s">
        <v>313</v>
      </c>
      <c r="E471" s="164">
        <v>91</v>
      </c>
      <c r="F471" s="172">
        <v>0</v>
      </c>
      <c r="G471" s="68">
        <f t="shared" si="96"/>
        <v>0</v>
      </c>
    </row>
    <row r="472" spans="1:7" ht="30">
      <c r="A472" s="53">
        <f>1+MAX($A$15:A471)</f>
        <v>292</v>
      </c>
      <c r="B472" s="162" t="s">
        <v>369</v>
      </c>
      <c r="C472" s="163" t="s">
        <v>390</v>
      </c>
      <c r="D472" s="163" t="s">
        <v>313</v>
      </c>
      <c r="E472" s="164">
        <v>22</v>
      </c>
      <c r="F472" s="172">
        <v>0</v>
      </c>
      <c r="G472" s="68">
        <f t="shared" si="96"/>
        <v>0</v>
      </c>
    </row>
    <row r="473" spans="1:7" ht="30">
      <c r="A473" s="53">
        <f>1+MAX($A$15:A472)</f>
        <v>293</v>
      </c>
      <c r="B473" s="162" t="s">
        <v>369</v>
      </c>
      <c r="C473" s="163" t="s">
        <v>390</v>
      </c>
      <c r="D473" s="163" t="s">
        <v>313</v>
      </c>
      <c r="E473" s="164">
        <v>1</v>
      </c>
      <c r="F473" s="172">
        <v>0</v>
      </c>
      <c r="G473" s="68">
        <f t="shared" si="96"/>
        <v>0</v>
      </c>
    </row>
    <row r="474" spans="1:7" ht="30">
      <c r="A474" s="53">
        <f>1+MAX($A$15:A473)</f>
        <v>294</v>
      </c>
      <c r="B474" s="162" t="s">
        <v>369</v>
      </c>
      <c r="C474" s="163" t="s">
        <v>391</v>
      </c>
      <c r="D474" s="163" t="s">
        <v>313</v>
      </c>
      <c r="E474" s="164">
        <v>16</v>
      </c>
      <c r="F474" s="172">
        <v>0</v>
      </c>
      <c r="G474" s="68">
        <f t="shared" si="96"/>
        <v>0</v>
      </c>
    </row>
    <row r="475" spans="1:7" ht="30">
      <c r="A475" s="53">
        <f>1+MAX($A$15:A474)</f>
        <v>295</v>
      </c>
      <c r="B475" s="162" t="s">
        <v>369</v>
      </c>
      <c r="C475" s="163" t="s">
        <v>392</v>
      </c>
      <c r="D475" s="163" t="s">
        <v>313</v>
      </c>
      <c r="E475" s="164">
        <v>1</v>
      </c>
      <c r="F475" s="172">
        <v>0</v>
      </c>
      <c r="G475" s="68">
        <f t="shared" si="96"/>
        <v>0</v>
      </c>
    </row>
    <row r="476" spans="1:7" ht="30">
      <c r="A476" s="53">
        <f>1+MAX($A$15:A475)</f>
        <v>296</v>
      </c>
      <c r="B476" s="162" t="s">
        <v>369</v>
      </c>
      <c r="C476" s="163" t="s">
        <v>393</v>
      </c>
      <c r="D476" s="163" t="s">
        <v>313</v>
      </c>
      <c r="E476" s="164">
        <v>1</v>
      </c>
      <c r="F476" s="172">
        <v>0</v>
      </c>
      <c r="G476" s="68">
        <f t="shared" si="96"/>
        <v>0</v>
      </c>
    </row>
    <row r="477" spans="1:7" ht="30">
      <c r="A477" s="53">
        <f>1+MAX($A$15:A476)</f>
        <v>297</v>
      </c>
      <c r="B477" s="162" t="s">
        <v>369</v>
      </c>
      <c r="C477" s="163" t="s">
        <v>394</v>
      </c>
      <c r="D477" s="163" t="s">
        <v>372</v>
      </c>
      <c r="E477" s="164">
        <v>1195.8</v>
      </c>
      <c r="F477" s="172">
        <v>0</v>
      </c>
      <c r="G477" s="68">
        <f t="shared" si="96"/>
        <v>0</v>
      </c>
    </row>
    <row r="478" spans="1:7" ht="30">
      <c r="A478" s="53">
        <f>1+MAX($A$15:A477)</f>
        <v>298</v>
      </c>
      <c r="B478" s="162" t="s">
        <v>369</v>
      </c>
      <c r="C478" s="163" t="s">
        <v>395</v>
      </c>
      <c r="D478" s="163" t="s">
        <v>33</v>
      </c>
      <c r="E478" s="164">
        <v>293</v>
      </c>
      <c r="F478" s="172">
        <v>0</v>
      </c>
      <c r="G478" s="68">
        <f t="shared" si="96"/>
        <v>0</v>
      </c>
    </row>
    <row r="479" spans="1:7" ht="30">
      <c r="A479" s="53">
        <f>1+MAX($A$15:A478)</f>
        <v>299</v>
      </c>
      <c r="B479" s="162" t="s">
        <v>369</v>
      </c>
      <c r="C479" s="163" t="s">
        <v>396</v>
      </c>
      <c r="D479" s="163" t="s">
        <v>33</v>
      </c>
      <c r="E479" s="164">
        <v>180</v>
      </c>
      <c r="F479" s="172">
        <v>0</v>
      </c>
      <c r="G479" s="68">
        <f t="shared" si="96"/>
        <v>0</v>
      </c>
    </row>
    <row r="480" spans="1:7" ht="30">
      <c r="A480" s="53">
        <f>1+MAX($A$15:A479)</f>
        <v>300</v>
      </c>
      <c r="B480" s="162" t="s">
        <v>369</v>
      </c>
      <c r="C480" s="163" t="s">
        <v>397</v>
      </c>
      <c r="D480" s="163" t="s">
        <v>33</v>
      </c>
      <c r="E480" s="164">
        <v>360</v>
      </c>
      <c r="F480" s="172">
        <v>0</v>
      </c>
      <c r="G480" s="68">
        <f t="shared" si="96"/>
        <v>0</v>
      </c>
    </row>
    <row r="481" spans="1:7" ht="30">
      <c r="A481" s="53">
        <f>1+MAX($A$15:A480)</f>
        <v>301</v>
      </c>
      <c r="B481" s="162" t="s">
        <v>369</v>
      </c>
      <c r="C481" s="163" t="s">
        <v>398</v>
      </c>
      <c r="D481" s="163" t="s">
        <v>33</v>
      </c>
      <c r="E481" s="164">
        <v>759</v>
      </c>
      <c r="F481" s="172">
        <v>0</v>
      </c>
      <c r="G481" s="68">
        <f t="shared" si="96"/>
        <v>0</v>
      </c>
    </row>
    <row r="482" spans="1:7">
      <c r="A482" s="53">
        <f>1+MAX($A$15:A481)</f>
        <v>302</v>
      </c>
      <c r="B482" s="162" t="s">
        <v>369</v>
      </c>
      <c r="C482" s="163" t="s">
        <v>399</v>
      </c>
      <c r="D482" s="163" t="s">
        <v>313</v>
      </c>
      <c r="E482" s="164">
        <v>1</v>
      </c>
      <c r="F482" s="172">
        <v>0</v>
      </c>
      <c r="G482" s="68">
        <f t="shared" si="96"/>
        <v>0</v>
      </c>
    </row>
    <row r="483" spans="1:7" ht="30">
      <c r="A483" s="53">
        <f>1+MAX($A$15:A482)</f>
        <v>303</v>
      </c>
      <c r="B483" s="162" t="s">
        <v>369</v>
      </c>
      <c r="C483" s="163" t="s">
        <v>400</v>
      </c>
      <c r="D483" s="163" t="s">
        <v>313</v>
      </c>
      <c r="E483" s="164">
        <v>2</v>
      </c>
      <c r="F483" s="172">
        <v>0</v>
      </c>
      <c r="G483" s="68">
        <f t="shared" si="96"/>
        <v>0</v>
      </c>
    </row>
    <row r="484" spans="1:7">
      <c r="A484" s="53">
        <f>1+MAX($A$15:A483)</f>
        <v>304</v>
      </c>
      <c r="B484" s="162" t="s">
        <v>369</v>
      </c>
      <c r="C484" s="163" t="s">
        <v>401</v>
      </c>
      <c r="D484" s="163" t="s">
        <v>33</v>
      </c>
      <c r="E484" s="164">
        <v>45.7</v>
      </c>
      <c r="F484" s="172">
        <v>0</v>
      </c>
      <c r="G484" s="68">
        <f t="shared" si="96"/>
        <v>0</v>
      </c>
    </row>
    <row r="485" spans="1:7" ht="30">
      <c r="A485" s="53">
        <f>1+MAX($A$15:A484)</f>
        <v>305</v>
      </c>
      <c r="B485" s="162" t="s">
        <v>369</v>
      </c>
      <c r="C485" s="163" t="s">
        <v>402</v>
      </c>
      <c r="D485" s="163" t="s">
        <v>313</v>
      </c>
      <c r="E485" s="164">
        <v>1</v>
      </c>
      <c r="F485" s="172">
        <v>0</v>
      </c>
      <c r="G485" s="68">
        <f t="shared" si="96"/>
        <v>0</v>
      </c>
    </row>
    <row r="486" spans="1:7" ht="30">
      <c r="A486" s="53">
        <f>1+MAX($A$15:A485)</f>
        <v>306</v>
      </c>
      <c r="B486" s="162" t="s">
        <v>369</v>
      </c>
      <c r="C486" s="163" t="s">
        <v>403</v>
      </c>
      <c r="D486" s="163" t="s">
        <v>313</v>
      </c>
      <c r="E486" s="164">
        <v>7</v>
      </c>
      <c r="F486" s="172">
        <v>0</v>
      </c>
      <c r="G486" s="68">
        <f t="shared" si="96"/>
        <v>0</v>
      </c>
    </row>
    <row r="487" spans="1:7">
      <c r="A487" s="53">
        <f>1+MAX($A$15:A486)</f>
        <v>307</v>
      </c>
      <c r="B487" s="162" t="s">
        <v>369</v>
      </c>
      <c r="C487" s="163" t="s">
        <v>404</v>
      </c>
      <c r="D487" s="163" t="s">
        <v>33</v>
      </c>
      <c r="E487" s="164">
        <v>1592</v>
      </c>
      <c r="F487" s="172">
        <v>0</v>
      </c>
      <c r="G487" s="68">
        <f t="shared" si="96"/>
        <v>0</v>
      </c>
    </row>
    <row r="488" spans="1:7">
      <c r="A488" s="150" t="s">
        <v>416</v>
      </c>
      <c r="B488" s="150"/>
      <c r="C488" s="150"/>
      <c r="D488" s="150"/>
      <c r="E488" s="150"/>
      <c r="F488" s="150"/>
      <c r="G488" s="70">
        <f>SUM(G450:G487)</f>
        <v>0</v>
      </c>
    </row>
    <row r="489" spans="1:7">
      <c r="A489" s="150" t="s">
        <v>451</v>
      </c>
      <c r="B489" s="150"/>
      <c r="C489" s="150"/>
      <c r="D489" s="150"/>
      <c r="E489" s="150"/>
      <c r="F489" s="150"/>
      <c r="G489" s="70">
        <f>ROUND(G488*0.23,2)</f>
        <v>0</v>
      </c>
    </row>
    <row r="490" spans="1:7">
      <c r="A490" s="150" t="s">
        <v>417</v>
      </c>
      <c r="B490" s="150"/>
      <c r="C490" s="150"/>
      <c r="D490" s="150"/>
      <c r="E490" s="150"/>
      <c r="F490" s="150"/>
      <c r="G490" s="70">
        <f>G488+G489</f>
        <v>0</v>
      </c>
    </row>
    <row r="491" spans="1:7">
      <c r="A491" s="62"/>
      <c r="B491" s="63"/>
      <c r="C491" s="62"/>
      <c r="D491" s="62"/>
      <c r="E491" s="62"/>
      <c r="F491" s="62"/>
      <c r="G491" s="62"/>
    </row>
    <row r="492" spans="1:7">
      <c r="A492" s="60" t="s">
        <v>411</v>
      </c>
      <c r="B492" s="60"/>
      <c r="C492" s="60"/>
      <c r="D492" s="60"/>
      <c r="E492" s="60"/>
      <c r="F492" s="60"/>
      <c r="G492" s="61">
        <f>G102+G194+G286+G446+G488</f>
        <v>0</v>
      </c>
    </row>
    <row r="493" spans="1:7">
      <c r="A493" s="60" t="s">
        <v>415</v>
      </c>
      <c r="B493" s="60"/>
      <c r="C493" s="60"/>
      <c r="D493" s="60"/>
      <c r="E493" s="60"/>
      <c r="F493" s="60"/>
      <c r="G493" s="61">
        <f>G103+G195+G287+G447+G489</f>
        <v>0</v>
      </c>
    </row>
    <row r="494" spans="1:7">
      <c r="A494" s="60" t="s">
        <v>412</v>
      </c>
      <c r="B494" s="60"/>
      <c r="C494" s="60"/>
      <c r="D494" s="60"/>
      <c r="E494" s="60"/>
      <c r="F494" s="60"/>
      <c r="G494" s="61">
        <f>G104+G196+G288+G448+G490</f>
        <v>0</v>
      </c>
    </row>
    <row r="495" spans="1:7">
      <c r="A495" s="62"/>
      <c r="B495" s="63"/>
      <c r="C495" s="62"/>
      <c r="D495" s="62"/>
      <c r="E495" s="62"/>
      <c r="F495" s="62"/>
      <c r="G495" s="62"/>
    </row>
    <row r="496" spans="1:7">
      <c r="A496" s="62"/>
      <c r="B496" s="63"/>
      <c r="C496" s="62"/>
      <c r="D496" s="62"/>
      <c r="E496" s="62"/>
      <c r="F496" s="62"/>
      <c r="G496" s="62"/>
    </row>
    <row r="497" spans="1:7">
      <c r="A497" s="62"/>
      <c r="B497" s="63"/>
      <c r="C497" s="62"/>
      <c r="D497" s="62"/>
      <c r="E497" s="62"/>
      <c r="F497" s="62"/>
      <c r="G497" s="62"/>
    </row>
    <row r="498" spans="1:7">
      <c r="A498" s="62"/>
      <c r="B498" s="63"/>
      <c r="C498" s="62"/>
      <c r="D498" s="62"/>
      <c r="E498" s="62"/>
      <c r="F498" s="62"/>
      <c r="G498" s="62"/>
    </row>
    <row r="499" spans="1:7">
      <c r="D499" s="64" t="s">
        <v>452</v>
      </c>
      <c r="E499" s="64"/>
      <c r="F499" s="64"/>
    </row>
    <row r="500" spans="1:7" ht="30" customHeight="1">
      <c r="D500" s="65" t="s">
        <v>413</v>
      </c>
      <c r="E500" s="65"/>
      <c r="F500" s="65"/>
      <c r="G500" s="66"/>
    </row>
  </sheetData>
  <sheetProtection algorithmName="SHA-512" hashValue="Ta4Xsv2iZ6bQyv62MdUpr3p0weLH3t9k79MvvVO38VG5eDVerHhOlmEx3nLN3SjNzuM/DuDroRDTC8HoTIMDMg==" saltValue="1o/LrteKgSD/zx9jRJPFGA==" spinCount="100000" sheet="1" objects="1" scenarios="1"/>
  <mergeCells count="37">
    <mergeCell ref="A286:F286"/>
    <mergeCell ref="A288:F288"/>
    <mergeCell ref="A492:F492"/>
    <mergeCell ref="A493:F493"/>
    <mergeCell ref="A494:F494"/>
    <mergeCell ref="D499:F499"/>
    <mergeCell ref="D500:F500"/>
    <mergeCell ref="A1:G1"/>
    <mergeCell ref="A3:G3"/>
    <mergeCell ref="A2:G2"/>
    <mergeCell ref="A102:F102"/>
    <mergeCell ref="A103:F103"/>
    <mergeCell ref="A104:F104"/>
    <mergeCell ref="A446:F446"/>
    <mergeCell ref="A197:G197"/>
    <mergeCell ref="A105:G105"/>
    <mergeCell ref="A7:G7"/>
    <mergeCell ref="C215:F215"/>
    <mergeCell ref="C199:F199"/>
    <mergeCell ref="C233:F233"/>
    <mergeCell ref="C241:F241"/>
    <mergeCell ref="C244:F244"/>
    <mergeCell ref="C249:F249"/>
    <mergeCell ref="A289:G289"/>
    <mergeCell ref="C255:F255"/>
    <mergeCell ref="C217:F217"/>
    <mergeCell ref="A194:F194"/>
    <mergeCell ref="A195:F195"/>
    <mergeCell ref="A196:F196"/>
    <mergeCell ref="A448:F448"/>
    <mergeCell ref="A490:F490"/>
    <mergeCell ref="A488:F488"/>
    <mergeCell ref="A489:F489"/>
    <mergeCell ref="A287:F287"/>
    <mergeCell ref="A449:G449"/>
    <mergeCell ref="A447:F447"/>
    <mergeCell ref="C273:F273"/>
  </mergeCells>
  <printOptions horizontalCentered="1"/>
  <pageMargins left="0.78740157480314965" right="0.59055118110236227" top="0.78740157480314965" bottom="0.78740157480314965" header="0.39370078740157483" footer="0.39370078740157483"/>
  <pageSetup paperSize="9" scale="82" orientation="portrait" r:id="rId1"/>
  <headerFooter>
    <oddHeader>&amp;RFormularz 2.2</oddHeader>
    <oddFooter>Strona &amp;P z &amp;N</oddFooter>
  </headerFooter>
  <rowBreaks count="4" manualBreakCount="4">
    <brk id="56" max="6" man="1"/>
    <brk id="80" max="6" man="1"/>
    <brk id="140" max="6" man="1"/>
    <brk id="18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</vt:lpstr>
      <vt:lpstr>KOSZTORYS!Obszar_wydruku</vt:lpstr>
      <vt:lpstr>KOSZTORYS!Tytuły_wydruku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CAD4M</dc:creator>
  <cp:lastModifiedBy>Robert Bębenek</cp:lastModifiedBy>
  <cp:lastPrinted>2020-12-31T12:51:13Z</cp:lastPrinted>
  <dcterms:created xsi:type="dcterms:W3CDTF">2014-02-14T09:47:29Z</dcterms:created>
  <dcterms:modified xsi:type="dcterms:W3CDTF">2020-12-31T12:51:44Z</dcterms:modified>
</cp:coreProperties>
</file>