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872" activeTab="0"/>
  </bookViews>
  <sheets>
    <sheet name="Kosztorys" sheetId="1" r:id="rId1"/>
  </sheets>
  <definedNames>
    <definedName name="dane">#REF!</definedName>
    <definedName name="kurs">4.2735</definedName>
    <definedName name="_xlnm.Print_Area" localSheetId="0">'Kosztorys'!$A$1:$G$84</definedName>
    <definedName name="_xlnm.Print_Titles" localSheetId="0">'Kosztorys'!$4:$6</definedName>
  </definedNames>
  <calcPr fullCalcOnLoad="1" fullPrecision="0"/>
</workbook>
</file>

<file path=xl/sharedStrings.xml><?xml version="1.0" encoding="utf-8"?>
<sst xmlns="http://schemas.openxmlformats.org/spreadsheetml/2006/main" count="241" uniqueCount="158">
  <si>
    <t>Ilość</t>
  </si>
  <si>
    <t>*</t>
  </si>
  <si>
    <t>Koryto wraz z profilowaniem i zagęszczeniem podłoża</t>
  </si>
  <si>
    <t xml:space="preserve">Rozbiórki elementów dróg i ulic </t>
  </si>
  <si>
    <t>URZĄDZENIA BEZPIECZEŃSTWA RUCHU</t>
  </si>
  <si>
    <t>Oznakowanie pionowe</t>
  </si>
  <si>
    <t>ELEMENTY ULIC</t>
  </si>
  <si>
    <t>Lp.</t>
  </si>
  <si>
    <t>elementów rozliczeniowych</t>
  </si>
  <si>
    <t>szt.</t>
  </si>
  <si>
    <t>m2</t>
  </si>
  <si>
    <t>m</t>
  </si>
  <si>
    <t>ROBOTY PRZYGOTOWAWCZE</t>
  </si>
  <si>
    <t>PODBUDOWY</t>
  </si>
  <si>
    <t>NAWIERZCHNIE</t>
  </si>
  <si>
    <t>7</t>
  </si>
  <si>
    <t>Wyszczególnienie</t>
  </si>
  <si>
    <t>Jednostka</t>
  </si>
  <si>
    <t>Nazwa</t>
  </si>
  <si>
    <t>2</t>
  </si>
  <si>
    <t>3</t>
  </si>
  <si>
    <t>10</t>
  </si>
  <si>
    <t>11</t>
  </si>
  <si>
    <t>15</t>
  </si>
  <si>
    <t>24</t>
  </si>
  <si>
    <t>25</t>
  </si>
  <si>
    <t>Nawierzchnia z betonu asfaltowego - warstwa wiążąca</t>
  </si>
  <si>
    <t>Zdjęcie warstwy humusu</t>
  </si>
  <si>
    <t>ROBOTY WYKOŃCZENIOWE</t>
  </si>
  <si>
    <t>ROBOTY ZIEMNE</t>
  </si>
  <si>
    <t>Wykonanie wykopów w gruntach I - V kat.</t>
  </si>
  <si>
    <t>Wykonanie nasypów</t>
  </si>
  <si>
    <t>m3</t>
  </si>
  <si>
    <t>1</t>
  </si>
  <si>
    <t>6</t>
  </si>
  <si>
    <t>Stabilizacja kruszywa cementem</t>
  </si>
  <si>
    <t>Nawierzchnia z kruszywa łamanego</t>
  </si>
  <si>
    <t>Nawierzchnia z betonowej kostki brukowej</t>
  </si>
  <si>
    <t>Obrzeże betonowe</t>
  </si>
  <si>
    <t xml:space="preserve">ODWODNIENIE </t>
  </si>
  <si>
    <t>Ścieki</t>
  </si>
  <si>
    <t>Wpusty deszczowe</t>
  </si>
  <si>
    <t>Umocnienie powierzchniowe skarp rowów płytami ażrowymi</t>
  </si>
  <si>
    <t>4</t>
  </si>
  <si>
    <t>5</t>
  </si>
  <si>
    <t>9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</si>
  <si>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</si>
  <si>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</si>
  <si>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</si>
  <si>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</si>
  <si>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</si>
  <si>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</si>
  <si>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</si>
  <si>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</si>
  <si>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</si>
  <si>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</si>
  <si>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</si>
  <si>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</si>
  <si>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</si>
  <si>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</si>
  <si>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</si>
  <si>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</si>
  <si>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</si>
  <si>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</si>
  <si>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</si>
  <si>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</si>
  <si>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</si>
  <si>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</si>
  <si>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</si>
  <si>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Oznakowanie poziome</t>
  </si>
  <si>
    <t>Przepusty wzdłuż drogi powiatowej</t>
  </si>
  <si>
    <t>Krawężniki betonowe</t>
  </si>
  <si>
    <t>Cena</t>
  </si>
  <si>
    <t>Wartość (zł)</t>
  </si>
  <si>
    <t xml:space="preserve">Numer ST </t>
  </si>
  <si>
    <t>D.01.01.01</t>
  </si>
  <si>
    <t>km</t>
  </si>
  <si>
    <t>D.01.02.04</t>
  </si>
  <si>
    <t>D.02.01.01</t>
  </si>
  <si>
    <t>D.02.03.01</t>
  </si>
  <si>
    <t>D.04.01.01</t>
  </si>
  <si>
    <t>D.04.05.01</t>
  </si>
  <si>
    <t>D.05.03.05</t>
  </si>
  <si>
    <t>D.06.03.01</t>
  </si>
  <si>
    <t>D.05.03.23</t>
  </si>
  <si>
    <t>D.08.02.02</t>
  </si>
  <si>
    <t>D.08.01.01</t>
  </si>
  <si>
    <t>D.08.03.01</t>
  </si>
  <si>
    <t>D.08.05.01</t>
  </si>
  <si>
    <t>D.03.02.01</t>
  </si>
  <si>
    <t>D.06.02.01</t>
  </si>
  <si>
    <t>D.07.02.01</t>
  </si>
  <si>
    <t>D.07.01.01</t>
  </si>
  <si>
    <t>D.06.01.01</t>
  </si>
  <si>
    <t>D.10.09.01</t>
  </si>
  <si>
    <t>Roboty pomiarowe</t>
  </si>
  <si>
    <t>Odtworzenie trasy i punktów wysokościowych przy liniowych  robotach ziemnych inwentaryzacja  powykonawcza</t>
  </si>
  <si>
    <t>39</t>
  </si>
  <si>
    <t>40</t>
  </si>
  <si>
    <t>41</t>
  </si>
  <si>
    <t>D.01.01.02</t>
  </si>
  <si>
    <t>Zdjęcie warstwy humusu grub. 10 cm z przeznaczeniem do późniejszego wykorzystania (teren istn. poboczy i skarp)</t>
  </si>
  <si>
    <t>Rozbiórka istniejących zjazdów indywidualnych (kostka betonowa, beton cementowy)</t>
  </si>
  <si>
    <t>Rozbiórka istniejących przepustów betonowych (znajdujące się pod istn. zjazdami indywidualnymi oraz drogami dojazdowymi)</t>
  </si>
  <si>
    <t>Formowanie i zagęszczanie nasypów z gruntu pozyskanego z wykopów</t>
  </si>
  <si>
    <t>Wykonanie podbudowy jako kruszywo stabilizowane cementem o Rm=7,5MPa grubości 25 cm (zjazdy indywidualne )</t>
  </si>
  <si>
    <t>Ustawienie krawężników betonowych C25/30 o wym. 20x30cm na ławie betonowej C12/15 z oporem</t>
  </si>
  <si>
    <t>Ustwienie obrzeża betonowego o wym. 8x30cm na podsypce piaskowej grubości 3 cm</t>
  </si>
  <si>
    <t>Montaż wpustów deszczowych z kratą wpustową typu ciężkiego</t>
  </si>
  <si>
    <t>Ustawienie słupków z rur stalowych</t>
  </si>
  <si>
    <t>Zabezpieczenie sieci energetycznej i teletechnicznej rurami typu Arot</t>
  </si>
  <si>
    <t>Zabezpieczenie sieci wodociągowej i kanalizacyjnej rurami dwudzielnymi</t>
  </si>
  <si>
    <t>Rozebranie podbudowy z gruntu stabilizowanego cementem grubości ok 10-12 cm istniejącej konstrukcji drogi DP ( materiał do ponownego wykorzystania przy wykonaniu podbudowy MCE)</t>
  </si>
  <si>
    <t>Podbudowa jako mieszanka mineralno-cementowo- emulsyjna</t>
  </si>
  <si>
    <t xml:space="preserve">Wartość kosztorysowa netto </t>
  </si>
  <si>
    <t xml:space="preserve">Wartość kosztorysowa brutto </t>
  </si>
  <si>
    <t>Wartość podatku VAT 23%</t>
  </si>
  <si>
    <t>Rozebranie istn. nawierzchni bitumicznej grubości ok. 5 - 9 cm istniejącej nawierzchni drogi DP(materiał  do ponownego wykorzystania przy wykonaniu podbudowy MCE)</t>
  </si>
  <si>
    <t xml:space="preserve"> Przepusty  rurowe pod  zjazdami, ścianki czołowe dla rur   fi=40cm </t>
  </si>
  <si>
    <t>Wycinka zadrzewienia, drzew i krzewów przydrożnych</t>
  </si>
  <si>
    <t>D.01.02.01a</t>
  </si>
  <si>
    <t>Scinanie drzew o średnicy od 20 do 60 cm wraz z karczowaniem pni oraz wywiezieniem dłużyc, gałęzi i karpin</t>
  </si>
  <si>
    <t>Wykonanie wykopów z gruncie kat. I-IV z wykorzystaniem na miejscu lub z odwozm na odkład wraz z wykonaniem rowów</t>
  </si>
  <si>
    <t xml:space="preserve">Profilowanie podłoża pod nowe warstwy konstrukcyjne drogi powiatowej i wlotów dróg bocznych(głębokości 57,00 cm)           486*7,5 + 395,55*8,0 +70              </t>
  </si>
  <si>
    <t xml:space="preserve">Profilowanie i korytowanie pod zjazdy indywidualne ( głębokości 24.00 cm)                       
132+ 12+216 </t>
  </si>
  <si>
    <t xml:space="preserve">Wykonanie wzmocnienia istniejącego podłoża cementem o grubości 25 cm (C1,5/2)                                                                                                           </t>
  </si>
  <si>
    <t>Wykonanie mieszanki mineralno-cementowo - emulsyjnej  o grubości 20 cm z  25 % doziarnieniem materiału pozyskanego z  rozbiórki ( poz nr 3 i poz. nr 4 )     
 486*7,0+395,55*7,5+70</t>
  </si>
  <si>
    <t xml:space="preserve">Profilowanie i korytowanie podłoża pod projektowany chodnik (głębokości 24,00 cm)    486*2,10- 132                                                                                                            </t>
  </si>
  <si>
    <t>Wykonanie podbudowy jako kruszywo stabilizowane cementem o Rm=7,5MPa grubości 15 cm (chodniki)   486*2,0-132</t>
  </si>
  <si>
    <t>Wykonanie nawierzchni ścieralnej z kruszywa łamanego 0/31,5 lub żwiru grubości 20 cm (zjazdy indywidualne)                                                             9*24+11*12</t>
  </si>
  <si>
    <t>Wykonanie nawierzchni z kruszywa łamanych 0/31,5  grubości 15 cm (pobocza gruntowe) 881,55+395,55</t>
  </si>
  <si>
    <t>Wykonanie nawierzchni z betonowej kostki brukowej o grubości 8 cm na podsypce piaskowo-cementowej grubości 5 cm 4:1 (zjazdy indywidualne na szerokości chodnika)                                                                                    11*2*6 +12</t>
  </si>
  <si>
    <t>Wykonanie nawierzchni z betonowej kostki brukowej o grubości 6 cm na podsypce piaskowo-cementowej grubości 3 cm 4:1 (chodniki)                   486*2 - 132</t>
  </si>
  <si>
    <t>Ustawienie krawężników betonowych C25/30 o wym. 15x25 cm "obniżonego" na ławie betonowej C12/15 z oporem</t>
  </si>
  <si>
    <t>Ustawienie ścieków żelbetowych (korytkowych) o wym. 56x50cm na podsypce piaskowo-cementowej grubości 5 cm i fundamencie betonowym C12/15 grubości 15cm                                 58+85+21,5+35,5</t>
  </si>
  <si>
    <t xml:space="preserve">Wykonanie przeputów z rur PEHD fi=40cm na podsypce piaskowej grubości 10cm    21*8                                                                                                 </t>
  </si>
  <si>
    <t>Umocnienie skarp rowów płytami ażurowymi o wym. 60x40x10cm na podsypce piaskowej grubości 10 cm                                                               881,55*1,6+481*1,6+200*1,2</t>
  </si>
  <si>
    <t xml:space="preserve"> Przepusty  rurowe pod  koroną drogi, ścianki czołowe dla rur   fi=60cm </t>
  </si>
  <si>
    <t xml:space="preserve">Wykonanie przeputów z rur PEHD fi=60cm na ławie z kruszywa grubości 20cm                                                                                              </t>
  </si>
  <si>
    <t xml:space="preserve">Wykonanie ścieków przykrawężnikowych z 3 rzędów kostki betonowej na ławie betonowej z oporem                                                                                  </t>
  </si>
  <si>
    <t>8</t>
  </si>
  <si>
    <t>27</t>
  </si>
  <si>
    <t>Ułożenie przykanalików fi=200mm PVC-U klasy                                      6*8</t>
  </si>
  <si>
    <t>Rozbiórka istniejących przepustu betonowego d=60 (znajdujące się pod drogą powiatową) wraz z odwozem materiału z  rozbiórki</t>
  </si>
  <si>
    <t>D.03.01.01</t>
  </si>
  <si>
    <t>Wykonanie warstwy wiążącej z betonu asfaltowego AC22W o grubości 7 cm (droga powiatowa)                                                                                      486,00*6.1 +395,55*6,2+70,0 (skrzyżowania)</t>
  </si>
  <si>
    <t>Wykonanie warstwy ścieralnej z betonu asfaltowego A11S o grubości 5 cm (droga powiatowa)                                                                                       (486,00+395,55)*6.0+70,0 (skrzyżowania)</t>
  </si>
  <si>
    <t xml:space="preserve">Zamocowanie tablic znaków konwencjonalnych z grupy średnich - znaków z grupy A, D, E  - folia typ 1  </t>
  </si>
  <si>
    <t xml:space="preserve">Zamocowanie tablic znaków konwencjonalnych z grupy średnich - znaków z grupy A, D, E  - folia typ 2  </t>
  </si>
  <si>
    <t xml:space="preserve">Malowanie cienkowarstwowe oznakowania poziomego: linie ciągłe, przerywane, skrzyżowania </t>
  </si>
  <si>
    <t>Bariery ochronne</t>
  </si>
  <si>
    <t>Ustawienie balustrady U-11a</t>
  </si>
  <si>
    <t>D.07.06.02</t>
  </si>
  <si>
    <t>42</t>
  </si>
  <si>
    <t>Formularz 2.2. do SIWZ</t>
  </si>
  <si>
    <t>KOSZTORYS OFERTOWY na zamówienie pn.
Przebudowa drogi powiatowej nr 3529W Kiedrzyn - Małęczyn - do drogi krajowej nr 9 (III Etap)
od km 1+700 do km 2+581,55 odcinek długości 881,55 m</t>
  </si>
  <si>
    <t>………………………………………………….......</t>
  </si>
  <si>
    <t>(podpis i pieczęć upełnomocnionego przedstawiciela Wykonawcy)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</si>
</sst>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SFr.&quot;\ #,##0;&quot;SFr.&quot;\ \-#,##0"/>
    <numFmt numFmtId="167" formatCode="&quot;SFr.&quot;\ #,##0;[Red]&quot;SFr.&quot;\ \-#,##0"/>
    <numFmt numFmtId="168" formatCode="&quot;SFr.&quot;\ #,##0.00;&quot;SFr.&quot;\ \-#,##0.00"/>
    <numFmt numFmtId="169" formatCode="&quot;SFr.&quot;\ #,##0.00;[Red]&quot;SFr.&quot;\ \-#,##0.00"/>
    <numFmt numFmtId="170" formatCode="_ &quot;SFr.&quot;\ * #,##0_ ;_ &quot;SFr.&quot;\ * \-#,##0_ ;_ &quot;SFr.&quot;\ * &quot;-&quot;_ ;_ @_ "/>
    <numFmt numFmtId="171" formatCode="_ * #,##0_ ;_ * \-#,##0_ ;_ * &quot;-&quot;_ ;_ @_ "/>
    <numFmt numFmtId="172" formatCode="_ &quot;SFr.&quot;\ * #,##0.00_ ;_ &quot;SFr.&quot;\ * \-#,##0.00_ ;_ &quot;SFr.&quot;\ * &quot;-&quot;??_ ;_ @_ "/>
    <numFmt numFmtId="173" formatCode="_ * #,##0.00_ ;_ * \-#,##0.00_ ;_ * &quot;-&quot;??_ ;_ @_ "/>
    <numFmt numFmtId="174" formatCode="#,##0.0"/>
    <numFmt numFmtId="175" formatCode="#,##0.000"/>
    <numFmt numFmtId="176" formatCode="#,##0.0000"/>
    <numFmt numFmtId="177" formatCode="0.0"/>
    <numFmt numFmtId="178" formatCode="0.000"/>
    <numFmt numFmtId="179" formatCode="_-* #,##0.000\ _z_ł_-;\-* #,##0.000\ _z_ł_-;_-* &quot;-&quot;??\ _z_ł_-;_-@_-"/>
    <numFmt numFmtId="180" formatCode="_-* #,##0.0\ _z_ł_-;\-* #,##0.0\ _z_ł_-;_-* &quot;-&quot;??\ _z_ł_-;_-@_-"/>
    <numFmt numFmtId="181" formatCode="_-* #,##0\ _z_ł_-;\-* #,##0\ _z_ł_-;_-* &quot;-&quot;??\ _z_ł_-;_-@_-"/>
    <numFmt numFmtId="182" formatCode="[$-415]dddd\,\ d\ mmmm\ yyyy"/>
  </numFmts>
  <fonts count="60">
    <font>
      <sz val="10"/>
      <name val="Arial CE"/>
      <family val="0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Pl Courier New"/>
      <family val="0"/>
    </font>
    <font>
      <b/>
      <sz val="8"/>
      <name val="Times New Roman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b/>
      <sz val="12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E"/>
      <family val="1"/>
    </font>
    <font>
      <sz val="10"/>
      <color indexed="10"/>
      <name val="Times New Roman CE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 CE"/>
      <family val="1"/>
    </font>
    <font>
      <sz val="10"/>
      <color rgb="FFFF0000"/>
      <name val="Times New Roman CE"/>
      <family val="1"/>
    </font>
    <font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3" fontId="8" fillId="0" borderId="11" xfId="53" applyNumberFormat="1" applyFont="1" applyFill="1" applyBorder="1" applyAlignment="1">
      <alignment horizontal="center" vertical="center"/>
      <protection/>
    </xf>
    <xf numFmtId="0" fontId="0" fillId="0" borderId="0" xfId="53" applyFill="1" applyAlignment="1">
      <alignment vertical="center"/>
      <protection/>
    </xf>
    <xf numFmtId="49" fontId="1" fillId="0" borderId="12" xfId="53" applyNumberFormat="1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/>
      <protection/>
    </xf>
    <xf numFmtId="49" fontId="8" fillId="0" borderId="14" xfId="53" applyNumberFormat="1" applyFont="1" applyFill="1" applyBorder="1" applyAlignment="1">
      <alignment horizontal="center" vertical="center"/>
      <protection/>
    </xf>
    <xf numFmtId="0" fontId="8" fillId="0" borderId="15" xfId="53" applyFont="1" applyFill="1" applyBorder="1" applyAlignment="1">
      <alignment horizontal="center" vertical="center"/>
      <protection/>
    </xf>
    <xf numFmtId="49" fontId="3" fillId="0" borderId="14" xfId="53" applyNumberFormat="1" applyFont="1" applyFill="1" applyBorder="1" applyAlignment="1">
      <alignment horizontal="center" vertical="center"/>
      <protection/>
    </xf>
    <xf numFmtId="0" fontId="4" fillId="0" borderId="15" xfId="53" applyFont="1" applyFill="1" applyBorder="1" applyAlignment="1">
      <alignment horizontal="center" vertical="center"/>
      <protection/>
    </xf>
    <xf numFmtId="49" fontId="2" fillId="0" borderId="14" xfId="53" applyNumberFormat="1" applyFont="1" applyFill="1" applyBorder="1" applyAlignment="1">
      <alignment horizontal="center" vertical="center"/>
      <protection/>
    </xf>
    <xf numFmtId="0" fontId="53" fillId="0" borderId="15" xfId="53" applyFont="1" applyFill="1" applyBorder="1" applyAlignment="1">
      <alignment horizontal="center" vertical="center"/>
      <protection/>
    </xf>
    <xf numFmtId="0" fontId="54" fillId="0" borderId="15" xfId="53" applyFont="1" applyFill="1" applyBorder="1" applyAlignment="1">
      <alignment horizontal="center" vertical="center"/>
      <protection/>
    </xf>
    <xf numFmtId="0" fontId="54" fillId="0" borderId="15" xfId="53" applyFont="1" applyFill="1" applyBorder="1" applyAlignment="1">
      <alignment horizontal="center" vertical="center"/>
      <protection/>
    </xf>
    <xf numFmtId="49" fontId="2" fillId="0" borderId="16" xfId="53" applyNumberFormat="1" applyFont="1" applyFill="1" applyBorder="1" applyAlignment="1">
      <alignment horizontal="center" vertical="center"/>
      <protection/>
    </xf>
    <xf numFmtId="0" fontId="53" fillId="0" borderId="17" xfId="53" applyFont="1" applyFill="1" applyBorder="1" applyAlignment="1">
      <alignment horizontal="center" vertical="center"/>
      <protection/>
    </xf>
    <xf numFmtId="49" fontId="3" fillId="0" borderId="18" xfId="53" applyNumberFormat="1" applyFont="1" applyFill="1" applyBorder="1" applyAlignment="1">
      <alignment horizontal="center" vertical="center"/>
      <protection/>
    </xf>
    <xf numFmtId="49" fontId="1" fillId="0" borderId="14" xfId="53" applyNumberFormat="1" applyFont="1" applyFill="1" applyBorder="1" applyAlignment="1">
      <alignment horizontal="center" vertical="center"/>
      <protection/>
    </xf>
    <xf numFmtId="0" fontId="54" fillId="0" borderId="17" xfId="53" applyFont="1" applyFill="1" applyBorder="1" applyAlignment="1">
      <alignment horizontal="center" vertical="center"/>
      <protection/>
    </xf>
    <xf numFmtId="0" fontId="53" fillId="0" borderId="19" xfId="53" applyFont="1" applyFill="1" applyBorder="1" applyAlignment="1">
      <alignment horizontal="center" vertical="center"/>
      <protection/>
    </xf>
    <xf numFmtId="0" fontId="55" fillId="0" borderId="15" xfId="53" applyFont="1" applyFill="1" applyBorder="1" applyAlignment="1">
      <alignment horizontal="center" vertical="center"/>
      <protection/>
    </xf>
    <xf numFmtId="49" fontId="1" fillId="0" borderId="0" xfId="53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49" fontId="2" fillId="0" borderId="15" xfId="53" applyNumberFormat="1" applyFont="1" applyFill="1" applyBorder="1" applyAlignment="1">
      <alignment horizontal="center" vertical="center"/>
      <protection/>
    </xf>
    <xf numFmtId="49" fontId="1" fillId="0" borderId="15" xfId="53" applyNumberFormat="1" applyFont="1" applyFill="1" applyBorder="1" applyAlignment="1">
      <alignment horizontal="center" vertical="center"/>
      <protection/>
    </xf>
    <xf numFmtId="49" fontId="9" fillId="0" borderId="15" xfId="53" applyNumberFormat="1" applyFont="1" applyFill="1" applyBorder="1" applyAlignment="1">
      <alignment horizontal="center" vertical="center"/>
      <protection/>
    </xf>
    <xf numFmtId="0" fontId="10" fillId="0" borderId="0" xfId="53" applyFont="1" applyFill="1" applyAlignment="1">
      <alignment vertical="center"/>
      <protection/>
    </xf>
    <xf numFmtId="0" fontId="9" fillId="0" borderId="20" xfId="53" applyFont="1" applyFill="1" applyBorder="1" applyAlignment="1">
      <alignment horizontal="center" vertical="center"/>
      <protection/>
    </xf>
    <xf numFmtId="4" fontId="4" fillId="0" borderId="11" xfId="53" applyNumberFormat="1" applyFont="1" applyFill="1" applyBorder="1" applyAlignment="1">
      <alignment horizontal="center" vertical="center"/>
      <protection/>
    </xf>
    <xf numFmtId="4" fontId="53" fillId="0" borderId="11" xfId="53" applyNumberFormat="1" applyFont="1" applyFill="1" applyBorder="1" applyAlignment="1">
      <alignment horizontal="center" vertical="center"/>
      <protection/>
    </xf>
    <xf numFmtId="4" fontId="54" fillId="0" borderId="15" xfId="53" applyNumberFormat="1" applyFont="1" applyFill="1" applyBorder="1" applyAlignment="1">
      <alignment horizontal="center" vertical="center"/>
      <protection/>
    </xf>
    <xf numFmtId="4" fontId="9" fillId="0" borderId="15" xfId="53" applyNumberFormat="1" applyFont="1" applyFill="1" applyBorder="1" applyAlignment="1">
      <alignment horizontal="center" vertical="center"/>
      <protection/>
    </xf>
    <xf numFmtId="4" fontId="56" fillId="0" borderId="0" xfId="53" applyNumberFormat="1" applyFont="1" applyFill="1" applyBorder="1" applyAlignment="1">
      <alignment horizontal="center" vertical="center"/>
      <protection/>
    </xf>
    <xf numFmtId="4" fontId="53" fillId="0" borderId="15" xfId="53" applyNumberFormat="1" applyFont="1" applyFill="1" applyBorder="1" applyAlignment="1">
      <alignment horizontal="center" vertical="center"/>
      <protection/>
    </xf>
    <xf numFmtId="4" fontId="57" fillId="0" borderId="15" xfId="53" applyNumberFormat="1" applyFont="1" applyFill="1" applyBorder="1" applyAlignment="1">
      <alignment horizontal="center" vertical="center"/>
      <protection/>
    </xf>
    <xf numFmtId="4" fontId="55" fillId="0" borderId="15" xfId="53" applyNumberFormat="1" applyFont="1" applyFill="1" applyBorder="1" applyAlignment="1">
      <alignment horizontal="center" vertical="center"/>
      <protection/>
    </xf>
    <xf numFmtId="4" fontId="9" fillId="0" borderId="12" xfId="53" applyNumberFormat="1" applyFont="1" applyFill="1" applyBorder="1" applyAlignment="1">
      <alignment horizontal="center" vertical="center"/>
      <protection/>
    </xf>
    <xf numFmtId="4" fontId="3" fillId="0" borderId="21" xfId="53" applyNumberFormat="1" applyFont="1" applyFill="1" applyBorder="1" applyAlignment="1">
      <alignment horizontal="center" vertical="center"/>
      <protection/>
    </xf>
    <xf numFmtId="4" fontId="54" fillId="0" borderId="11" xfId="53" applyNumberFormat="1" applyFont="1" applyFill="1" applyBorder="1" applyAlignment="1">
      <alignment horizontal="center" vertical="center"/>
      <protection/>
    </xf>
    <xf numFmtId="4" fontId="54" fillId="0" borderId="11" xfId="53" applyNumberFormat="1" applyFont="1" applyFill="1" applyBorder="1" applyAlignment="1">
      <alignment horizontal="center" vertical="center"/>
      <protection/>
    </xf>
    <xf numFmtId="4" fontId="53" fillId="0" borderId="21" xfId="53" applyNumberFormat="1" applyFont="1" applyFill="1" applyBorder="1" applyAlignment="1">
      <alignment horizontal="center" vertical="center"/>
      <protection/>
    </xf>
    <xf numFmtId="4" fontId="54" fillId="0" borderId="21" xfId="53" applyNumberFormat="1" applyFont="1" applyFill="1" applyBorder="1" applyAlignment="1">
      <alignment horizontal="center" vertical="center"/>
      <protection/>
    </xf>
    <xf numFmtId="4" fontId="57" fillId="0" borderId="11" xfId="53" applyNumberFormat="1" applyFont="1" applyFill="1" applyBorder="1" applyAlignment="1">
      <alignment horizontal="center" vertical="center"/>
      <protection/>
    </xf>
    <xf numFmtId="4" fontId="53" fillId="0" borderId="22" xfId="53" applyNumberFormat="1" applyFont="1" applyFill="1" applyBorder="1" applyAlignment="1">
      <alignment horizontal="center" vertical="center"/>
      <protection/>
    </xf>
    <xf numFmtId="4" fontId="55" fillId="0" borderId="11" xfId="53" applyNumberFormat="1" applyFont="1" applyFill="1" applyBorder="1" applyAlignment="1">
      <alignment horizontal="center" vertical="center"/>
      <protection/>
    </xf>
    <xf numFmtId="4" fontId="9" fillId="0" borderId="20" xfId="53" applyNumberFormat="1" applyFont="1" applyFill="1" applyBorder="1" applyAlignment="1">
      <alignment horizontal="center" vertical="center"/>
      <protection/>
    </xf>
    <xf numFmtId="49" fontId="3" fillId="0" borderId="13" xfId="53" applyNumberFormat="1" applyFont="1" applyFill="1" applyBorder="1" applyAlignment="1">
      <alignment horizontal="center" vertical="center"/>
      <protection/>
    </xf>
    <xf numFmtId="49" fontId="8" fillId="0" borderId="12" xfId="53" applyNumberFormat="1" applyFont="1" applyFill="1" applyBorder="1" applyAlignment="1">
      <alignment horizontal="center" vertical="center"/>
      <protection/>
    </xf>
    <xf numFmtId="49" fontId="3" fillId="0" borderId="12" xfId="53" applyNumberFormat="1" applyFont="1" applyFill="1" applyBorder="1" applyAlignment="1">
      <alignment horizontal="center" vertical="center"/>
      <protection/>
    </xf>
    <xf numFmtId="49" fontId="2" fillId="0" borderId="12" xfId="53" applyNumberFormat="1" applyFont="1" applyFill="1" applyBorder="1" applyAlignment="1">
      <alignment horizontal="center" vertical="center"/>
      <protection/>
    </xf>
    <xf numFmtId="49" fontId="1" fillId="0" borderId="13" xfId="53" applyNumberFormat="1" applyFont="1" applyFill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49" fontId="2" fillId="0" borderId="14" xfId="53" applyNumberFormat="1" applyFont="1" applyFill="1" applyBorder="1" applyAlignment="1">
      <alignment horizontal="center" vertical="center"/>
      <protection/>
    </xf>
    <xf numFmtId="49" fontId="2" fillId="0" borderId="12" xfId="53" applyNumberFormat="1" applyFont="1" applyFill="1" applyBorder="1" applyAlignment="1">
      <alignment horizontal="center" vertical="center"/>
      <protection/>
    </xf>
    <xf numFmtId="4" fontId="2" fillId="0" borderId="11" xfId="53" applyNumberFormat="1" applyFont="1" applyFill="1" applyBorder="1" applyAlignment="1">
      <alignment horizontal="center" vertical="center"/>
      <protection/>
    </xf>
    <xf numFmtId="175" fontId="2" fillId="0" borderId="11" xfId="53" applyNumberFormat="1" applyFont="1" applyFill="1" applyBorder="1" applyAlignment="1">
      <alignment horizontal="center" vertical="center"/>
      <protection/>
    </xf>
    <xf numFmtId="4" fontId="2" fillId="0" borderId="21" xfId="53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right" vertical="center"/>
      <protection/>
    </xf>
    <xf numFmtId="49" fontId="1" fillId="33" borderId="0" xfId="53" applyNumberFormat="1" applyFont="1" applyFill="1" applyBorder="1" applyAlignment="1">
      <alignment horizontal="left" vertical="center"/>
      <protection/>
    </xf>
    <xf numFmtId="49" fontId="3" fillId="33" borderId="15" xfId="53" applyNumberFormat="1" applyFont="1" applyFill="1" applyBorder="1" applyAlignment="1">
      <alignment horizontal="center" vertical="center"/>
      <protection/>
    </xf>
    <xf numFmtId="49" fontId="3" fillId="33" borderId="17" xfId="53" applyNumberFormat="1" applyFont="1" applyFill="1" applyBorder="1" applyAlignment="1">
      <alignment horizontal="center" vertical="center" wrapText="1"/>
      <protection/>
    </xf>
    <xf numFmtId="49" fontId="8" fillId="33" borderId="15" xfId="53" applyNumberFormat="1" applyFont="1" applyFill="1" applyBorder="1" applyAlignment="1">
      <alignment horizontal="center" vertical="center"/>
      <protection/>
    </xf>
    <xf numFmtId="49" fontId="3" fillId="33" borderId="15" xfId="53" applyNumberFormat="1" applyFont="1" applyFill="1" applyBorder="1" applyAlignment="1">
      <alignment horizontal="left" vertical="center" wrapText="1"/>
      <protection/>
    </xf>
    <xf numFmtId="49" fontId="2" fillId="33" borderId="15" xfId="53" applyNumberFormat="1" applyFont="1" applyFill="1" applyBorder="1" applyAlignment="1">
      <alignment horizontal="left" vertical="center" wrapText="1"/>
      <protection/>
    </xf>
    <xf numFmtId="49" fontId="58" fillId="33" borderId="15" xfId="53" applyNumberFormat="1" applyFont="1" applyFill="1" applyBorder="1" applyAlignment="1">
      <alignment horizontal="left" vertical="center" wrapText="1"/>
      <protection/>
    </xf>
    <xf numFmtId="49" fontId="54" fillId="33" borderId="15" xfId="53" applyNumberFormat="1" applyFont="1" applyFill="1" applyBorder="1" applyAlignment="1">
      <alignment horizontal="left" vertical="center" wrapText="1"/>
      <protection/>
    </xf>
    <xf numFmtId="49" fontId="58" fillId="33" borderId="17" xfId="0" applyNumberFormat="1" applyFont="1" applyFill="1" applyBorder="1" applyAlignment="1">
      <alignment horizontal="left" vertical="center" wrapText="1"/>
    </xf>
    <xf numFmtId="49" fontId="58" fillId="33" borderId="15" xfId="0" applyNumberFormat="1" applyFont="1" applyFill="1" applyBorder="1" applyAlignment="1">
      <alignment horizontal="left" vertical="center" wrapText="1"/>
    </xf>
    <xf numFmtId="49" fontId="54" fillId="33" borderId="17" xfId="0" applyNumberFormat="1" applyFont="1" applyFill="1" applyBorder="1" applyAlignment="1">
      <alignment horizontal="left" vertical="center" wrapText="1"/>
    </xf>
    <xf numFmtId="49" fontId="54" fillId="33" borderId="15" xfId="0" applyNumberFormat="1" applyFont="1" applyFill="1" applyBorder="1" applyAlignment="1">
      <alignment horizontal="left" vertical="center" wrapText="1"/>
    </xf>
    <xf numFmtId="49" fontId="54" fillId="33" borderId="15" xfId="0" applyNumberFormat="1" applyFont="1" applyFill="1" applyBorder="1" applyAlignment="1">
      <alignment horizontal="left" vertical="center" wrapText="1"/>
    </xf>
    <xf numFmtId="49" fontId="58" fillId="33" borderId="17" xfId="53" applyNumberFormat="1" applyFont="1" applyFill="1" applyBorder="1" applyAlignment="1">
      <alignment horizontal="left" vertical="center" wrapText="1"/>
      <protection/>
    </xf>
    <xf numFmtId="49" fontId="55" fillId="33" borderId="15" xfId="53" applyNumberFormat="1" applyFont="1" applyFill="1" applyBorder="1" applyAlignment="1">
      <alignment horizontal="left" vertical="center" wrapText="1"/>
      <protection/>
    </xf>
    <xf numFmtId="49" fontId="9" fillId="33" borderId="11" xfId="53" applyNumberFormat="1" applyFont="1" applyFill="1" applyBorder="1" applyAlignment="1">
      <alignment horizontal="left" vertical="center"/>
      <protection/>
    </xf>
    <xf numFmtId="49" fontId="1" fillId="33" borderId="0" xfId="53" applyNumberFormat="1" applyFont="1" applyFill="1" applyBorder="1" applyAlignment="1">
      <alignment horizontal="right" vertical="center"/>
      <protection/>
    </xf>
    <xf numFmtId="3" fontId="8" fillId="0" borderId="15" xfId="53" applyNumberFormat="1" applyFont="1" applyFill="1" applyBorder="1" applyAlignment="1">
      <alignment horizontal="center" vertical="center"/>
      <protection/>
    </xf>
    <xf numFmtId="4" fontId="4" fillId="0" borderId="15" xfId="53" applyNumberFormat="1" applyFont="1" applyFill="1" applyBorder="1" applyAlignment="1">
      <alignment horizontal="center" vertical="center"/>
      <protection/>
    </xf>
    <xf numFmtId="49" fontId="3" fillId="33" borderId="15" xfId="53" applyNumberFormat="1" applyFont="1" applyFill="1" applyBorder="1" applyAlignment="1">
      <alignment horizontal="left" vertical="center" wrapText="1"/>
      <protection/>
    </xf>
    <xf numFmtId="4" fontId="54" fillId="33" borderId="11" xfId="53" applyNumberFormat="1" applyFont="1" applyFill="1" applyBorder="1" applyAlignment="1">
      <alignment horizontal="center" vertical="center"/>
      <protection/>
    </xf>
    <xf numFmtId="49" fontId="2" fillId="0" borderId="18" xfId="53" applyNumberFormat="1" applyFont="1" applyFill="1" applyBorder="1" applyAlignment="1">
      <alignment horizontal="center" vertical="center"/>
      <protection/>
    </xf>
    <xf numFmtId="49" fontId="2" fillId="0" borderId="13" xfId="53" applyNumberFormat="1" applyFont="1" applyFill="1" applyBorder="1" applyAlignment="1">
      <alignment horizontal="center" vertical="center"/>
      <protection/>
    </xf>
    <xf numFmtId="0" fontId="0" fillId="0" borderId="15" xfId="53" applyFill="1" applyBorder="1" applyAlignment="1">
      <alignment horizontal="center" vertical="center"/>
      <protection/>
    </xf>
    <xf numFmtId="0" fontId="0" fillId="0" borderId="15" xfId="53" applyFill="1" applyBorder="1" applyAlignment="1">
      <alignment vertical="center"/>
      <protection/>
    </xf>
    <xf numFmtId="4" fontId="55" fillId="0" borderId="0" xfId="53" applyNumberFormat="1" applyFont="1" applyFill="1" applyBorder="1" applyAlignment="1">
      <alignment horizontal="center" vertical="center"/>
      <protection/>
    </xf>
    <xf numFmtId="4" fontId="59" fillId="0" borderId="23" xfId="53" applyNumberFormat="1" applyFont="1" applyFill="1" applyBorder="1" applyAlignment="1">
      <alignment horizontal="right" vertical="center"/>
      <protection/>
    </xf>
    <xf numFmtId="4" fontId="55" fillId="0" borderId="0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" fillId="0" borderId="11" xfId="53" applyNumberFormat="1" applyFont="1" applyFill="1" applyBorder="1" applyAlignment="1">
      <alignment horizontal="center" vertical="center"/>
      <protection/>
    </xf>
    <xf numFmtId="49" fontId="1" fillId="0" borderId="20" xfId="53" applyNumberFormat="1" applyFont="1" applyFill="1" applyBorder="1" applyAlignment="1">
      <alignment horizontal="center" vertical="center"/>
      <protection/>
    </xf>
    <xf numFmtId="49" fontId="1" fillId="0" borderId="12" xfId="53" applyNumberFormat="1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4" fontId="3" fillId="0" borderId="19" xfId="53" applyNumberFormat="1" applyFont="1" applyFill="1" applyBorder="1" applyAlignment="1">
      <alignment horizontal="center" vertical="center"/>
      <protection/>
    </xf>
    <xf numFmtId="4" fontId="3" fillId="0" borderId="17" xfId="53" applyNumberFormat="1" applyFont="1" applyFill="1" applyBorder="1" applyAlignment="1">
      <alignment horizontal="center" vertical="center"/>
      <protection/>
    </xf>
    <xf numFmtId="49" fontId="3" fillId="0" borderId="24" xfId="53" applyNumberFormat="1" applyFont="1" applyFill="1" applyBorder="1" applyAlignment="1">
      <alignment horizontal="center" vertical="center"/>
      <protection/>
    </xf>
    <xf numFmtId="49" fontId="3" fillId="0" borderId="18" xfId="53" applyNumberFormat="1" applyFont="1" applyFill="1" applyBorder="1" applyAlignment="1">
      <alignment horizontal="center" vertical="center"/>
      <protection/>
    </xf>
    <xf numFmtId="49" fontId="3" fillId="0" borderId="19" xfId="53" applyNumberFormat="1" applyFont="1" applyFill="1" applyBorder="1" applyAlignment="1">
      <alignment horizontal="center" vertical="center"/>
      <protection/>
    </xf>
    <xf numFmtId="49" fontId="3" fillId="0" borderId="17" xfId="53" applyNumberFormat="1" applyFont="1" applyFill="1" applyBorder="1" applyAlignment="1">
      <alignment horizontal="center" vertical="center"/>
      <protection/>
    </xf>
    <xf numFmtId="4" fontId="54" fillId="0" borderId="15" xfId="53" applyNumberFormat="1" applyFont="1" applyFill="1" applyBorder="1" applyAlignment="1" applyProtection="1">
      <alignment horizontal="center" vertical="center"/>
      <protection locked="0"/>
    </xf>
    <xf numFmtId="4" fontId="54" fillId="0" borderId="11" xfId="53" applyNumberFormat="1" applyFont="1" applyFill="1" applyBorder="1" applyAlignment="1" applyProtection="1">
      <alignment horizontal="center" vertical="center"/>
      <protection locked="0"/>
    </xf>
    <xf numFmtId="4" fontId="54" fillId="0" borderId="15" xfId="53" applyNumberFormat="1" applyFont="1" applyFill="1" applyBorder="1" applyAlignment="1" applyProtection="1">
      <alignment horizontal="center" vertical="center"/>
      <protection locked="0"/>
    </xf>
    <xf numFmtId="0" fontId="0" fillId="0" borderId="15" xfId="53" applyFill="1" applyBorder="1" applyAlignment="1" applyProtection="1">
      <alignment vertical="center"/>
      <protection locked="0"/>
    </xf>
    <xf numFmtId="4" fontId="55" fillId="0" borderId="15" xfId="53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ne" xfId="52"/>
    <cellStyle name="Normalny_Droga nr 2 w km 618-625 - przedmiar i kosztorysu" xfId="53"/>
    <cellStyle name="Obliczenia" xfId="54"/>
    <cellStyle name="Followed Hyperlink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="124" zoomScaleNormal="90" zoomScaleSheetLayoutView="124" zoomScalePageLayoutView="120" workbookViewId="0" topLeftCell="A1">
      <selection activeCell="F13" sqref="F13"/>
    </sheetView>
  </sheetViews>
  <sheetFormatPr defaultColWidth="9.00390625" defaultRowHeight="12.75"/>
  <cols>
    <col min="1" max="1" width="5.125" style="20" customWidth="1"/>
    <col min="2" max="2" width="12.125" style="20" customWidth="1"/>
    <col min="3" max="3" width="55.375" style="57" customWidth="1"/>
    <col min="4" max="4" width="7.125" style="21" customWidth="1"/>
    <col min="5" max="6" width="11.625" style="31" customWidth="1"/>
    <col min="7" max="7" width="15.00390625" style="31" customWidth="1"/>
    <col min="8" max="8" width="43.125" style="2" customWidth="1"/>
    <col min="9" max="16384" width="9.125" style="2" customWidth="1"/>
  </cols>
  <sheetData>
    <row r="1" spans="5:7" ht="15.75">
      <c r="E1" s="83" t="s">
        <v>154</v>
      </c>
      <c r="F1" s="83"/>
      <c r="G1" s="83"/>
    </row>
    <row r="2" spans="1:7" ht="51" customHeight="1">
      <c r="A2" s="85" t="s">
        <v>155</v>
      </c>
      <c r="B2" s="85"/>
      <c r="C2" s="85"/>
      <c r="D2" s="85"/>
      <c r="E2" s="85"/>
      <c r="F2" s="85"/>
      <c r="G2" s="85"/>
    </row>
    <row r="3" spans="1:7" ht="12.75">
      <c r="A3" s="86"/>
      <c r="B3" s="87"/>
      <c r="C3" s="87"/>
      <c r="D3" s="87"/>
      <c r="E3" s="87"/>
      <c r="F3" s="87"/>
      <c r="G3" s="88"/>
    </row>
    <row r="4" spans="1:7" ht="12.75">
      <c r="A4" s="93" t="s">
        <v>7</v>
      </c>
      <c r="B4" s="95" t="s">
        <v>74</v>
      </c>
      <c r="C4" s="58" t="s">
        <v>16</v>
      </c>
      <c r="D4" s="89" t="s">
        <v>17</v>
      </c>
      <c r="E4" s="90"/>
      <c r="F4" s="91" t="s">
        <v>72</v>
      </c>
      <c r="G4" s="91" t="s">
        <v>73</v>
      </c>
    </row>
    <row r="5" spans="1:7" ht="12.75">
      <c r="A5" s="94"/>
      <c r="B5" s="96"/>
      <c r="C5" s="59" t="s">
        <v>8</v>
      </c>
      <c r="D5" s="4" t="s">
        <v>18</v>
      </c>
      <c r="E5" s="36" t="s">
        <v>0</v>
      </c>
      <c r="F5" s="92"/>
      <c r="G5" s="92"/>
    </row>
    <row r="6" spans="1:7" ht="12.75">
      <c r="A6" s="5">
        <v>1</v>
      </c>
      <c r="B6" s="46" t="s">
        <v>19</v>
      </c>
      <c r="C6" s="60" t="s">
        <v>20</v>
      </c>
      <c r="D6" s="6">
        <v>4</v>
      </c>
      <c r="E6" s="1">
        <v>5</v>
      </c>
      <c r="F6" s="1">
        <v>6</v>
      </c>
      <c r="G6" s="74">
        <v>7</v>
      </c>
    </row>
    <row r="7" spans="1:7" ht="15.75">
      <c r="A7" s="7" t="s">
        <v>1</v>
      </c>
      <c r="B7" s="47"/>
      <c r="C7" s="61" t="s">
        <v>12</v>
      </c>
      <c r="D7" s="8"/>
      <c r="E7" s="27"/>
      <c r="F7" s="27"/>
      <c r="G7" s="75"/>
    </row>
    <row r="8" spans="1:7" ht="15.75">
      <c r="A8" s="7"/>
      <c r="B8" s="47"/>
      <c r="C8" s="61" t="s">
        <v>95</v>
      </c>
      <c r="D8" s="8"/>
      <c r="E8" s="27"/>
      <c r="F8" s="27"/>
      <c r="G8" s="75"/>
    </row>
    <row r="9" spans="1:7" ht="25.5">
      <c r="A9" s="51" t="s">
        <v>33</v>
      </c>
      <c r="B9" s="52" t="s">
        <v>75</v>
      </c>
      <c r="C9" s="62" t="s">
        <v>96</v>
      </c>
      <c r="D9" s="11" t="s">
        <v>76</v>
      </c>
      <c r="E9" s="54">
        <v>0.882</v>
      </c>
      <c r="F9" s="97">
        <v>0</v>
      </c>
      <c r="G9" s="29">
        <f>ROUND(E9*F9,2)</f>
        <v>0</v>
      </c>
    </row>
    <row r="10" spans="1:7" ht="12.75">
      <c r="A10" s="51"/>
      <c r="B10" s="52"/>
      <c r="C10" s="76" t="s">
        <v>119</v>
      </c>
      <c r="D10" s="11"/>
      <c r="E10" s="54"/>
      <c r="F10" s="37"/>
      <c r="G10" s="29"/>
    </row>
    <row r="11" spans="1:7" ht="25.5">
      <c r="A11" s="51" t="s">
        <v>19</v>
      </c>
      <c r="B11" s="52" t="s">
        <v>120</v>
      </c>
      <c r="C11" s="62" t="s">
        <v>121</v>
      </c>
      <c r="D11" s="11" t="s">
        <v>9</v>
      </c>
      <c r="E11" s="54">
        <v>57</v>
      </c>
      <c r="F11" s="98">
        <v>0</v>
      </c>
      <c r="G11" s="29">
        <f>ROUND(E11*F11,2)</f>
        <v>0</v>
      </c>
    </row>
    <row r="12" spans="1:7" ht="15.75">
      <c r="A12" s="9" t="s">
        <v>1</v>
      </c>
      <c r="B12" s="48"/>
      <c r="C12" s="63" t="s">
        <v>27</v>
      </c>
      <c r="D12" s="10"/>
      <c r="E12" s="28"/>
      <c r="F12" s="28"/>
      <c r="G12" s="32"/>
    </row>
    <row r="13" spans="1:7" ht="25.5">
      <c r="A13" s="9" t="s">
        <v>20</v>
      </c>
      <c r="B13" s="48" t="s">
        <v>100</v>
      </c>
      <c r="C13" s="64" t="s">
        <v>101</v>
      </c>
      <c r="D13" s="11" t="s">
        <v>10</v>
      </c>
      <c r="E13" s="53">
        <v>5775</v>
      </c>
      <c r="F13" s="97">
        <v>0</v>
      </c>
      <c r="G13" s="29">
        <f>ROUND(E13*F13,2)</f>
        <v>0</v>
      </c>
    </row>
    <row r="14" spans="1:7" ht="15.75">
      <c r="A14" s="9" t="s">
        <v>1</v>
      </c>
      <c r="B14" s="48"/>
      <c r="C14" s="63" t="s">
        <v>3</v>
      </c>
      <c r="D14" s="10"/>
      <c r="E14" s="28"/>
      <c r="F14" s="32"/>
      <c r="G14" s="29"/>
    </row>
    <row r="15" spans="1:7" ht="38.25">
      <c r="A15" s="9" t="s">
        <v>43</v>
      </c>
      <c r="B15" s="48" t="s">
        <v>77</v>
      </c>
      <c r="C15" s="64" t="s">
        <v>117</v>
      </c>
      <c r="D15" s="11" t="s">
        <v>10</v>
      </c>
      <c r="E15" s="53">
        <v>4848.55</v>
      </c>
      <c r="F15" s="97">
        <v>0</v>
      </c>
      <c r="G15" s="29">
        <f>ROUND(E15*F15,2)</f>
        <v>0</v>
      </c>
    </row>
    <row r="16" spans="1:7" ht="38.25">
      <c r="A16" s="9" t="s">
        <v>44</v>
      </c>
      <c r="B16" s="48" t="s">
        <v>77</v>
      </c>
      <c r="C16" s="64" t="s">
        <v>112</v>
      </c>
      <c r="D16" s="11" t="s">
        <v>10</v>
      </c>
      <c r="E16" s="53">
        <v>5024.84</v>
      </c>
      <c r="F16" s="97">
        <v>0</v>
      </c>
      <c r="G16" s="29">
        <f>ROUND(E16*F16,2)</f>
        <v>0</v>
      </c>
    </row>
    <row r="17" spans="1:7" ht="25.5">
      <c r="A17" s="9" t="s">
        <v>34</v>
      </c>
      <c r="B17" s="48" t="s">
        <v>77</v>
      </c>
      <c r="C17" s="64" t="s">
        <v>102</v>
      </c>
      <c r="D17" s="11" t="s">
        <v>10</v>
      </c>
      <c r="E17" s="53">
        <v>206</v>
      </c>
      <c r="F17" s="97">
        <v>0</v>
      </c>
      <c r="G17" s="29">
        <f>ROUND(E17*F17,2)</f>
        <v>0</v>
      </c>
    </row>
    <row r="18" spans="1:7" ht="25.5">
      <c r="A18" s="9" t="s">
        <v>15</v>
      </c>
      <c r="B18" s="48" t="s">
        <v>77</v>
      </c>
      <c r="C18" s="64" t="s">
        <v>103</v>
      </c>
      <c r="D18" s="11" t="s">
        <v>11</v>
      </c>
      <c r="E18" s="53">
        <v>139</v>
      </c>
      <c r="F18" s="97">
        <v>0</v>
      </c>
      <c r="G18" s="29">
        <f>ROUND(E18*F18,2)</f>
        <v>0</v>
      </c>
    </row>
    <row r="19" spans="1:7" ht="25.5">
      <c r="A19" s="78" t="s">
        <v>140</v>
      </c>
      <c r="B19" s="79" t="s">
        <v>77</v>
      </c>
      <c r="C19" s="64" t="s">
        <v>143</v>
      </c>
      <c r="D19" s="17" t="s">
        <v>11</v>
      </c>
      <c r="E19" s="55">
        <v>8</v>
      </c>
      <c r="F19" s="97">
        <v>0</v>
      </c>
      <c r="G19" s="29">
        <f>ROUND(E19*F19,2)</f>
        <v>0</v>
      </c>
    </row>
    <row r="20" spans="1:7" ht="15.75">
      <c r="A20" s="15" t="s">
        <v>1</v>
      </c>
      <c r="B20" s="45"/>
      <c r="C20" s="65" t="s">
        <v>29</v>
      </c>
      <c r="D20" s="14"/>
      <c r="E20" s="39"/>
      <c r="F20" s="32"/>
      <c r="G20" s="29"/>
    </row>
    <row r="21" spans="1:7" ht="15.75">
      <c r="A21" s="9" t="s">
        <v>1</v>
      </c>
      <c r="B21" s="48"/>
      <c r="C21" s="66" t="s">
        <v>30</v>
      </c>
      <c r="D21" s="10"/>
      <c r="E21" s="28"/>
      <c r="F21" s="32"/>
      <c r="G21" s="29"/>
    </row>
    <row r="22" spans="1:7" ht="27" customHeight="1">
      <c r="A22" s="16" t="s">
        <v>45</v>
      </c>
      <c r="B22" s="49" t="s">
        <v>78</v>
      </c>
      <c r="C22" s="67" t="s">
        <v>122</v>
      </c>
      <c r="D22" s="17" t="s">
        <v>32</v>
      </c>
      <c r="E22" s="55">
        <v>2242.07</v>
      </c>
      <c r="F22" s="97">
        <v>0</v>
      </c>
      <c r="G22" s="29">
        <f>ROUND(E22*F22,2)</f>
        <v>0</v>
      </c>
    </row>
    <row r="23" spans="1:7" ht="15.75">
      <c r="A23" s="9" t="s">
        <v>1</v>
      </c>
      <c r="B23" s="48"/>
      <c r="C23" s="66" t="s">
        <v>31</v>
      </c>
      <c r="D23" s="10"/>
      <c r="E23" s="41"/>
      <c r="F23" s="33"/>
      <c r="G23" s="29"/>
    </row>
    <row r="24" spans="1:7" ht="30" customHeight="1">
      <c r="A24" s="16" t="s">
        <v>21</v>
      </c>
      <c r="B24" s="3" t="s">
        <v>79</v>
      </c>
      <c r="C24" s="68" t="s">
        <v>104</v>
      </c>
      <c r="D24" s="11" t="s">
        <v>32</v>
      </c>
      <c r="E24" s="53">
        <v>470.61</v>
      </c>
      <c r="F24" s="97">
        <v>0</v>
      </c>
      <c r="G24" s="29">
        <f>ROUND(E24*F24,2)</f>
        <v>0</v>
      </c>
    </row>
    <row r="25" spans="1:7" ht="15.75">
      <c r="A25" s="9" t="s">
        <v>1</v>
      </c>
      <c r="B25" s="48"/>
      <c r="C25" s="63" t="s">
        <v>13</v>
      </c>
      <c r="D25" s="10"/>
      <c r="E25" s="28"/>
      <c r="F25" s="32"/>
      <c r="G25" s="29"/>
    </row>
    <row r="26" spans="1:7" ht="15.75">
      <c r="A26" s="9" t="s">
        <v>1</v>
      </c>
      <c r="B26" s="48"/>
      <c r="C26" s="63" t="s">
        <v>2</v>
      </c>
      <c r="D26" s="10"/>
      <c r="E26" s="28"/>
      <c r="F26" s="32"/>
      <c r="G26" s="29"/>
    </row>
    <row r="27" spans="1:7" ht="39.75" customHeight="1">
      <c r="A27" s="9" t="s">
        <v>22</v>
      </c>
      <c r="B27" s="48" t="s">
        <v>80</v>
      </c>
      <c r="C27" s="69" t="s">
        <v>123</v>
      </c>
      <c r="D27" s="12" t="s">
        <v>10</v>
      </c>
      <c r="E27" s="38">
        <v>6879.4</v>
      </c>
      <c r="F27" s="99">
        <v>0</v>
      </c>
      <c r="G27" s="29">
        <f>ROUND(E27*F27,2)</f>
        <v>0</v>
      </c>
    </row>
    <row r="28" spans="1:7" ht="25.5">
      <c r="A28" s="9" t="s">
        <v>46</v>
      </c>
      <c r="B28" s="48" t="s">
        <v>80</v>
      </c>
      <c r="C28" s="64" t="s">
        <v>127</v>
      </c>
      <c r="D28" s="11" t="s">
        <v>10</v>
      </c>
      <c r="E28" s="37">
        <v>888.6</v>
      </c>
      <c r="F28" s="97">
        <v>0</v>
      </c>
      <c r="G28" s="29">
        <f>ROUND(E28*F28,2)</f>
        <v>0</v>
      </c>
    </row>
    <row r="29" spans="1:7" ht="38.25">
      <c r="A29" s="9" t="s">
        <v>47</v>
      </c>
      <c r="B29" s="48" t="s">
        <v>80</v>
      </c>
      <c r="C29" s="64" t="s">
        <v>124</v>
      </c>
      <c r="D29" s="11" t="s">
        <v>10</v>
      </c>
      <c r="E29" s="37">
        <v>360</v>
      </c>
      <c r="F29" s="97">
        <v>0</v>
      </c>
      <c r="G29" s="29">
        <f>ROUND(E29*F29,2)</f>
        <v>0</v>
      </c>
    </row>
    <row r="30" spans="1:7" ht="15.75">
      <c r="A30" s="9" t="s">
        <v>1</v>
      </c>
      <c r="B30" s="48"/>
      <c r="C30" s="63" t="s">
        <v>35</v>
      </c>
      <c r="D30" s="10"/>
      <c r="E30" s="28"/>
      <c r="F30" s="32"/>
      <c r="G30" s="29"/>
    </row>
    <row r="31" spans="1:7" ht="26.25" customHeight="1">
      <c r="A31" s="9" t="s">
        <v>48</v>
      </c>
      <c r="B31" s="48" t="s">
        <v>81</v>
      </c>
      <c r="C31" s="64" t="s">
        <v>128</v>
      </c>
      <c r="D31" s="11" t="s">
        <v>10</v>
      </c>
      <c r="E31" s="37">
        <v>840</v>
      </c>
      <c r="F31" s="97">
        <v>0</v>
      </c>
      <c r="G31" s="29">
        <f>ROUND(E31*F31,2)</f>
        <v>0</v>
      </c>
    </row>
    <row r="32" spans="1:7" ht="25.5">
      <c r="A32" s="9" t="s">
        <v>23</v>
      </c>
      <c r="B32" s="48" t="s">
        <v>81</v>
      </c>
      <c r="C32" s="64" t="s">
        <v>105</v>
      </c>
      <c r="D32" s="11" t="s">
        <v>10</v>
      </c>
      <c r="E32" s="37">
        <v>360</v>
      </c>
      <c r="F32" s="97">
        <v>0</v>
      </c>
      <c r="G32" s="29">
        <f>ROUND(E32*F32,2)</f>
        <v>0</v>
      </c>
    </row>
    <row r="33" spans="1:7" ht="15.75">
      <c r="A33" s="9" t="s">
        <v>1</v>
      </c>
      <c r="B33" s="48"/>
      <c r="C33" s="63" t="s">
        <v>113</v>
      </c>
      <c r="D33" s="10"/>
      <c r="E33" s="28"/>
      <c r="F33" s="32"/>
      <c r="G33" s="29"/>
    </row>
    <row r="34" spans="1:7" ht="52.5" customHeight="1">
      <c r="A34" s="9" t="s">
        <v>49</v>
      </c>
      <c r="B34" s="48" t="s">
        <v>81</v>
      </c>
      <c r="C34" s="64" t="s">
        <v>126</v>
      </c>
      <c r="D34" s="11" t="s">
        <v>10</v>
      </c>
      <c r="E34" s="37">
        <v>6438.63</v>
      </c>
      <c r="F34" s="97">
        <v>0</v>
      </c>
      <c r="G34" s="29">
        <f>ROUND(E34*F34,2)</f>
        <v>0</v>
      </c>
    </row>
    <row r="35" spans="1:7" ht="25.5">
      <c r="A35" s="9" t="s">
        <v>50</v>
      </c>
      <c r="B35" s="48" t="s">
        <v>81</v>
      </c>
      <c r="C35" s="64" t="s">
        <v>125</v>
      </c>
      <c r="D35" s="11" t="s">
        <v>10</v>
      </c>
      <c r="E35" s="77">
        <v>6879.4</v>
      </c>
      <c r="F35" s="97">
        <v>0</v>
      </c>
      <c r="G35" s="29">
        <f>ROUND(E35*F35,2)</f>
        <v>0</v>
      </c>
    </row>
    <row r="36" spans="1:7" ht="15.75">
      <c r="A36" s="7" t="s">
        <v>1</v>
      </c>
      <c r="B36" s="47"/>
      <c r="C36" s="63" t="s">
        <v>14</v>
      </c>
      <c r="D36" s="10"/>
      <c r="E36" s="28"/>
      <c r="F36" s="32"/>
      <c r="G36" s="29"/>
    </row>
    <row r="37" spans="1:7" ht="15.75">
      <c r="A37" s="9" t="s">
        <v>1</v>
      </c>
      <c r="B37" s="48"/>
      <c r="C37" s="63" t="s">
        <v>26</v>
      </c>
      <c r="D37" s="10"/>
      <c r="E37" s="28"/>
      <c r="F37" s="32"/>
      <c r="G37" s="29"/>
    </row>
    <row r="38" spans="1:7" ht="38.25">
      <c r="A38" s="22" t="s">
        <v>51</v>
      </c>
      <c r="B38" s="22" t="s">
        <v>82</v>
      </c>
      <c r="C38" s="64" t="s">
        <v>145</v>
      </c>
      <c r="D38" s="80" t="s">
        <v>10</v>
      </c>
      <c r="E38" s="81">
        <v>5487.01</v>
      </c>
      <c r="F38" s="100">
        <v>0</v>
      </c>
      <c r="G38" s="29">
        <f>ROUND(E38*F38,2)</f>
        <v>0</v>
      </c>
    </row>
    <row r="39" spans="1:7" ht="38.25">
      <c r="A39" s="22" t="s">
        <v>52</v>
      </c>
      <c r="B39" s="22" t="s">
        <v>82</v>
      </c>
      <c r="C39" s="64" t="s">
        <v>146</v>
      </c>
      <c r="D39" s="80" t="s">
        <v>10</v>
      </c>
      <c r="E39" s="81">
        <v>5359.3</v>
      </c>
      <c r="F39" s="100">
        <v>0</v>
      </c>
      <c r="G39" s="29">
        <f>ROUND(E39*F39,2)</f>
        <v>0</v>
      </c>
    </row>
    <row r="40" spans="1:7" ht="15.75">
      <c r="A40" s="9" t="s">
        <v>1</v>
      </c>
      <c r="B40" s="48"/>
      <c r="C40" s="63" t="s">
        <v>36</v>
      </c>
      <c r="D40" s="10"/>
      <c r="E40" s="28"/>
      <c r="F40" s="32"/>
      <c r="G40" s="29"/>
    </row>
    <row r="41" spans="1:7" ht="39" customHeight="1">
      <c r="A41" s="9" t="s">
        <v>53</v>
      </c>
      <c r="B41" s="48" t="s">
        <v>83</v>
      </c>
      <c r="C41" s="64" t="s">
        <v>129</v>
      </c>
      <c r="D41" s="11" t="s">
        <v>10</v>
      </c>
      <c r="E41" s="37">
        <v>348</v>
      </c>
      <c r="F41" s="97">
        <v>0</v>
      </c>
      <c r="G41" s="29">
        <f>ROUND(E41*F41,2)</f>
        <v>0</v>
      </c>
    </row>
    <row r="42" spans="1:7" ht="25.5">
      <c r="A42" s="9" t="s">
        <v>54</v>
      </c>
      <c r="B42" s="48" t="s">
        <v>83</v>
      </c>
      <c r="C42" s="64" t="s">
        <v>130</v>
      </c>
      <c r="D42" s="11" t="s">
        <v>10</v>
      </c>
      <c r="E42" s="37">
        <v>1277.1</v>
      </c>
      <c r="F42" s="97">
        <v>0</v>
      </c>
      <c r="G42" s="29">
        <f>ROUND(E42*F42,2)</f>
        <v>0</v>
      </c>
    </row>
    <row r="43" spans="1:7" ht="15.75">
      <c r="A43" s="9" t="s">
        <v>1</v>
      </c>
      <c r="B43" s="48"/>
      <c r="C43" s="63" t="s">
        <v>37</v>
      </c>
      <c r="D43" s="10"/>
      <c r="E43" s="28"/>
      <c r="F43" s="32"/>
      <c r="G43" s="29"/>
    </row>
    <row r="44" spans="1:7" ht="51.75" customHeight="1">
      <c r="A44" s="9" t="s">
        <v>55</v>
      </c>
      <c r="B44" s="48" t="s">
        <v>84</v>
      </c>
      <c r="C44" s="64" t="s">
        <v>131</v>
      </c>
      <c r="D44" s="11" t="s">
        <v>10</v>
      </c>
      <c r="E44" s="37">
        <v>144</v>
      </c>
      <c r="F44" s="97">
        <v>0</v>
      </c>
      <c r="G44" s="29">
        <f>ROUND(E44*F44,2)</f>
        <v>0</v>
      </c>
    </row>
    <row r="45" spans="1:7" ht="38.25">
      <c r="A45" s="9" t="s">
        <v>56</v>
      </c>
      <c r="B45" s="48" t="s">
        <v>85</v>
      </c>
      <c r="C45" s="64" t="s">
        <v>132</v>
      </c>
      <c r="D45" s="11" t="s">
        <v>10</v>
      </c>
      <c r="E45" s="37">
        <v>840</v>
      </c>
      <c r="F45" s="97">
        <v>0</v>
      </c>
      <c r="G45" s="29">
        <f>ROUND(E45*F45,2)</f>
        <v>0</v>
      </c>
    </row>
    <row r="46" spans="1:7" ht="15.75">
      <c r="A46" s="7" t="s">
        <v>1</v>
      </c>
      <c r="B46" s="47"/>
      <c r="C46" s="63" t="s">
        <v>6</v>
      </c>
      <c r="D46" s="10"/>
      <c r="E46" s="28"/>
      <c r="F46" s="32"/>
      <c r="G46" s="29"/>
    </row>
    <row r="47" spans="1:7" ht="15.75">
      <c r="A47" s="9" t="s">
        <v>1</v>
      </c>
      <c r="B47" s="48"/>
      <c r="C47" s="63" t="s">
        <v>71</v>
      </c>
      <c r="D47" s="10"/>
      <c r="E47" s="28"/>
      <c r="F47" s="32"/>
      <c r="G47" s="29"/>
    </row>
    <row r="48" spans="1:7" ht="25.5">
      <c r="A48" s="9" t="s">
        <v>24</v>
      </c>
      <c r="B48" s="48" t="s">
        <v>86</v>
      </c>
      <c r="C48" s="64" t="s">
        <v>106</v>
      </c>
      <c r="D48" s="11" t="s">
        <v>11</v>
      </c>
      <c r="E48" s="37">
        <v>494</v>
      </c>
      <c r="F48" s="97">
        <v>0</v>
      </c>
      <c r="G48" s="29">
        <f>ROUND(E48*F48,2)</f>
        <v>0</v>
      </c>
    </row>
    <row r="49" spans="1:7" ht="25.5">
      <c r="A49" s="9" t="s">
        <v>25</v>
      </c>
      <c r="B49" s="48" t="s">
        <v>86</v>
      </c>
      <c r="C49" s="64" t="s">
        <v>133</v>
      </c>
      <c r="D49" s="11" t="s">
        <v>11</v>
      </c>
      <c r="E49" s="37">
        <v>44</v>
      </c>
      <c r="F49" s="97">
        <v>0</v>
      </c>
      <c r="G49" s="29">
        <f>ROUND(E49*F49,2)</f>
        <v>0</v>
      </c>
    </row>
    <row r="50" spans="1:7" ht="15.75">
      <c r="A50" s="9" t="s">
        <v>1</v>
      </c>
      <c r="B50" s="48"/>
      <c r="C50" s="63" t="s">
        <v>38</v>
      </c>
      <c r="D50" s="10"/>
      <c r="E50" s="28"/>
      <c r="F50" s="32"/>
      <c r="G50" s="29"/>
    </row>
    <row r="51" spans="1:7" ht="25.5">
      <c r="A51" s="9" t="s">
        <v>57</v>
      </c>
      <c r="B51" s="48" t="s">
        <v>87</v>
      </c>
      <c r="C51" s="64" t="s">
        <v>107</v>
      </c>
      <c r="D51" s="11" t="s">
        <v>11</v>
      </c>
      <c r="E51" s="37">
        <v>442</v>
      </c>
      <c r="F51" s="97">
        <v>0</v>
      </c>
      <c r="G51" s="29">
        <f>ROUND(E51*F51,2)</f>
        <v>0</v>
      </c>
    </row>
    <row r="52" spans="1:7" ht="15.75">
      <c r="A52" s="7" t="s">
        <v>1</v>
      </c>
      <c r="B52" s="47"/>
      <c r="C52" s="63" t="s">
        <v>39</v>
      </c>
      <c r="D52" s="10"/>
      <c r="E52" s="28"/>
      <c r="F52" s="32"/>
      <c r="G52" s="29"/>
    </row>
    <row r="53" spans="1:7" ht="15.75">
      <c r="A53" s="9" t="s">
        <v>1</v>
      </c>
      <c r="B53" s="48"/>
      <c r="C53" s="63" t="s">
        <v>40</v>
      </c>
      <c r="D53" s="10"/>
      <c r="E53" s="28"/>
      <c r="F53" s="32"/>
      <c r="G53" s="29"/>
    </row>
    <row r="54" spans="1:7" ht="38.25">
      <c r="A54" s="9" t="s">
        <v>141</v>
      </c>
      <c r="B54" s="48" t="s">
        <v>88</v>
      </c>
      <c r="C54" s="64" t="s">
        <v>134</v>
      </c>
      <c r="D54" s="11" t="s">
        <v>11</v>
      </c>
      <c r="E54" s="37">
        <v>200</v>
      </c>
      <c r="F54" s="97">
        <v>0</v>
      </c>
      <c r="G54" s="29">
        <f>ROUND(E54*F54,2)</f>
        <v>0</v>
      </c>
    </row>
    <row r="55" spans="1:7" ht="25.5">
      <c r="A55" s="9" t="s">
        <v>58</v>
      </c>
      <c r="B55" s="48" t="s">
        <v>88</v>
      </c>
      <c r="C55" s="64" t="s">
        <v>139</v>
      </c>
      <c r="D55" s="11" t="s">
        <v>11</v>
      </c>
      <c r="E55" s="37">
        <v>486</v>
      </c>
      <c r="F55" s="97">
        <v>0</v>
      </c>
      <c r="G55" s="29">
        <f>ROUND(E55*F55,2)</f>
        <v>0</v>
      </c>
    </row>
    <row r="56" spans="1:7" ht="15.75">
      <c r="A56" s="9" t="s">
        <v>1</v>
      </c>
      <c r="B56" s="48"/>
      <c r="C56" s="63" t="s">
        <v>41</v>
      </c>
      <c r="D56" s="10"/>
      <c r="E56" s="28"/>
      <c r="F56" s="32"/>
      <c r="G56" s="29"/>
    </row>
    <row r="57" spans="1:7" ht="12.75">
      <c r="A57" s="9" t="s">
        <v>59</v>
      </c>
      <c r="B57" s="48" t="s">
        <v>89</v>
      </c>
      <c r="C57" s="64" t="s">
        <v>108</v>
      </c>
      <c r="D57" s="11" t="s">
        <v>9</v>
      </c>
      <c r="E57" s="37">
        <v>6</v>
      </c>
      <c r="F57" s="97">
        <v>0</v>
      </c>
      <c r="G57" s="29">
        <f>ROUND(E57*F57,2)</f>
        <v>0</v>
      </c>
    </row>
    <row r="58" spans="1:7" ht="25.5">
      <c r="A58" s="9" t="s">
        <v>60</v>
      </c>
      <c r="B58" s="48" t="s">
        <v>89</v>
      </c>
      <c r="C58" s="64" t="s">
        <v>142</v>
      </c>
      <c r="D58" s="11" t="s">
        <v>11</v>
      </c>
      <c r="E58" s="37">
        <v>48</v>
      </c>
      <c r="F58" s="97">
        <v>0</v>
      </c>
      <c r="G58" s="29">
        <f>ROUND(E58*F58,2)</f>
        <v>0</v>
      </c>
    </row>
    <row r="59" spans="1:7" ht="15.75">
      <c r="A59" s="9" t="s">
        <v>1</v>
      </c>
      <c r="B59" s="48"/>
      <c r="C59" s="63" t="s">
        <v>70</v>
      </c>
      <c r="D59" s="10"/>
      <c r="E59" s="28"/>
      <c r="F59" s="32"/>
      <c r="G59" s="29"/>
    </row>
    <row r="60" spans="1:7" ht="25.5">
      <c r="A60" s="9" t="s">
        <v>61</v>
      </c>
      <c r="B60" s="48" t="s">
        <v>90</v>
      </c>
      <c r="C60" s="64" t="s">
        <v>135</v>
      </c>
      <c r="D60" s="11" t="s">
        <v>11</v>
      </c>
      <c r="E60" s="37">
        <v>168</v>
      </c>
      <c r="F60" s="97">
        <v>0</v>
      </c>
      <c r="G60" s="29">
        <f>ROUND(E60*F60,2)</f>
        <v>0</v>
      </c>
    </row>
    <row r="61" spans="1:7" ht="12.75">
      <c r="A61" s="13" t="s">
        <v>62</v>
      </c>
      <c r="B61" s="22" t="s">
        <v>90</v>
      </c>
      <c r="C61" s="64" t="s">
        <v>118</v>
      </c>
      <c r="D61" s="11" t="s">
        <v>9</v>
      </c>
      <c r="E61" s="40">
        <v>42</v>
      </c>
      <c r="F61" s="97">
        <v>0</v>
      </c>
      <c r="G61" s="29">
        <f>ROUND(E61*F61,2)</f>
        <v>0</v>
      </c>
    </row>
    <row r="62" spans="1:7" ht="12.75">
      <c r="A62" s="13" t="s">
        <v>63</v>
      </c>
      <c r="B62" s="22" t="s">
        <v>144</v>
      </c>
      <c r="C62" s="64" t="s">
        <v>137</v>
      </c>
      <c r="D62" s="11" t="s">
        <v>9</v>
      </c>
      <c r="E62" s="40">
        <v>2</v>
      </c>
      <c r="F62" s="97">
        <v>0</v>
      </c>
      <c r="G62" s="29">
        <f>ROUND(E62*F62,2)</f>
        <v>0</v>
      </c>
    </row>
    <row r="63" spans="1:7" ht="25.5">
      <c r="A63" s="13" t="s">
        <v>64</v>
      </c>
      <c r="B63" s="22" t="s">
        <v>144</v>
      </c>
      <c r="C63" s="64" t="s">
        <v>138</v>
      </c>
      <c r="D63" s="11" t="s">
        <v>11</v>
      </c>
      <c r="E63" s="40">
        <v>10</v>
      </c>
      <c r="F63" s="97">
        <v>0</v>
      </c>
      <c r="G63" s="29">
        <f>ROUND(E63*F63,2)</f>
        <v>0</v>
      </c>
    </row>
    <row r="64" spans="1:7" ht="15.75">
      <c r="A64" s="13" t="s">
        <v>1</v>
      </c>
      <c r="B64" s="22"/>
      <c r="C64" s="70" t="s">
        <v>4</v>
      </c>
      <c r="D64" s="14"/>
      <c r="E64" s="39"/>
      <c r="F64" s="32"/>
      <c r="G64" s="29"/>
    </row>
    <row r="65" spans="1:7" ht="15.75">
      <c r="A65" s="13" t="s">
        <v>1</v>
      </c>
      <c r="B65" s="22"/>
      <c r="C65" s="70" t="s">
        <v>5</v>
      </c>
      <c r="D65" s="14"/>
      <c r="E65" s="39"/>
      <c r="F65" s="32"/>
      <c r="G65" s="29"/>
    </row>
    <row r="66" spans="1:7" ht="12.75">
      <c r="A66" s="9" t="s">
        <v>65</v>
      </c>
      <c r="B66" s="48" t="s">
        <v>91</v>
      </c>
      <c r="C66" s="64" t="s">
        <v>109</v>
      </c>
      <c r="D66" s="11" t="s">
        <v>9</v>
      </c>
      <c r="E66" s="37">
        <v>8</v>
      </c>
      <c r="F66" s="97">
        <v>0</v>
      </c>
      <c r="G66" s="29">
        <f>ROUND(E66*F66,2)</f>
        <v>0</v>
      </c>
    </row>
    <row r="67" spans="1:7" ht="25.5">
      <c r="A67" s="9" t="s">
        <v>66</v>
      </c>
      <c r="B67" s="48" t="s">
        <v>91</v>
      </c>
      <c r="C67" s="68" t="s">
        <v>147</v>
      </c>
      <c r="D67" s="11" t="s">
        <v>9</v>
      </c>
      <c r="E67" s="37">
        <v>11</v>
      </c>
      <c r="F67" s="97">
        <v>0</v>
      </c>
      <c r="G67" s="29">
        <f>ROUND(E67*F67,2)</f>
        <v>0</v>
      </c>
    </row>
    <row r="68" spans="1:7" ht="25.5">
      <c r="A68" s="9" t="s">
        <v>67</v>
      </c>
      <c r="B68" s="48" t="s">
        <v>91</v>
      </c>
      <c r="C68" s="68" t="s">
        <v>148</v>
      </c>
      <c r="D68" s="11" t="s">
        <v>9</v>
      </c>
      <c r="E68" s="37">
        <v>1</v>
      </c>
      <c r="F68" s="97">
        <v>0</v>
      </c>
      <c r="G68" s="29">
        <f>ROUND(E68*F68,2)</f>
        <v>0</v>
      </c>
    </row>
    <row r="69" spans="1:7" ht="15.75">
      <c r="A69" s="9" t="s">
        <v>1</v>
      </c>
      <c r="B69" s="48"/>
      <c r="C69" s="63" t="s">
        <v>69</v>
      </c>
      <c r="D69" s="10"/>
      <c r="E69" s="28"/>
      <c r="F69" s="32"/>
      <c r="G69" s="29"/>
    </row>
    <row r="70" spans="1:7" ht="25.5">
      <c r="A70" s="9" t="s">
        <v>68</v>
      </c>
      <c r="B70" s="48" t="s">
        <v>92</v>
      </c>
      <c r="C70" s="68" t="s">
        <v>149</v>
      </c>
      <c r="D70" s="11" t="s">
        <v>10</v>
      </c>
      <c r="E70" s="37">
        <v>138</v>
      </c>
      <c r="F70" s="97">
        <v>0</v>
      </c>
      <c r="G70" s="29">
        <f>ROUND(E70*F70,2)</f>
        <v>0</v>
      </c>
    </row>
    <row r="71" spans="1:7" ht="12.75">
      <c r="A71" s="9"/>
      <c r="B71" s="48"/>
      <c r="C71" s="63" t="s">
        <v>150</v>
      </c>
      <c r="D71" s="11"/>
      <c r="E71" s="37"/>
      <c r="F71" s="29"/>
      <c r="G71" s="29"/>
    </row>
    <row r="72" spans="1:7" ht="12.75">
      <c r="A72" s="9" t="s">
        <v>97</v>
      </c>
      <c r="B72" s="48" t="s">
        <v>152</v>
      </c>
      <c r="C72" s="68" t="s">
        <v>151</v>
      </c>
      <c r="D72" s="11" t="s">
        <v>11</v>
      </c>
      <c r="E72" s="37">
        <v>6</v>
      </c>
      <c r="F72" s="97">
        <v>0</v>
      </c>
      <c r="G72" s="29">
        <f>ROUND(E72*F72,2)</f>
        <v>0</v>
      </c>
    </row>
    <row r="73" spans="1:7" ht="15.75">
      <c r="A73" s="9" t="s">
        <v>1</v>
      </c>
      <c r="B73" s="48"/>
      <c r="C73" s="66" t="s">
        <v>28</v>
      </c>
      <c r="D73" s="10"/>
      <c r="E73" s="28"/>
      <c r="F73" s="32"/>
      <c r="G73" s="29"/>
    </row>
    <row r="74" spans="1:7" ht="15.75">
      <c r="A74" s="22" t="s">
        <v>1</v>
      </c>
      <c r="B74" s="22"/>
      <c r="C74" s="66" t="s">
        <v>42</v>
      </c>
      <c r="D74" s="18"/>
      <c r="E74" s="42"/>
      <c r="F74" s="32"/>
      <c r="G74" s="29"/>
    </row>
    <row r="75" spans="1:7" ht="38.25">
      <c r="A75" s="22" t="s">
        <v>98</v>
      </c>
      <c r="B75" s="22" t="s">
        <v>93</v>
      </c>
      <c r="C75" s="64" t="s">
        <v>136</v>
      </c>
      <c r="D75" s="11" t="s">
        <v>10</v>
      </c>
      <c r="E75" s="37">
        <v>2420</v>
      </c>
      <c r="F75" s="97">
        <v>0</v>
      </c>
      <c r="G75" s="29">
        <f>ROUND(E75*F75,2)</f>
        <v>0</v>
      </c>
    </row>
    <row r="76" spans="1:7" ht="12.75">
      <c r="A76" s="23" t="s">
        <v>99</v>
      </c>
      <c r="B76" s="23" t="s">
        <v>94</v>
      </c>
      <c r="C76" s="71" t="s">
        <v>110</v>
      </c>
      <c r="D76" s="19" t="s">
        <v>11</v>
      </c>
      <c r="E76" s="43">
        <v>20</v>
      </c>
      <c r="F76" s="101">
        <v>0</v>
      </c>
      <c r="G76" s="29">
        <f>ROUND(E76*F76,2)</f>
        <v>0</v>
      </c>
    </row>
    <row r="77" spans="1:7" ht="25.5">
      <c r="A77" s="23" t="s">
        <v>153</v>
      </c>
      <c r="B77" s="23" t="s">
        <v>94</v>
      </c>
      <c r="C77" s="71" t="s">
        <v>111</v>
      </c>
      <c r="D77" s="19" t="s">
        <v>11</v>
      </c>
      <c r="E77" s="34">
        <v>100</v>
      </c>
      <c r="F77" s="101">
        <v>0</v>
      </c>
      <c r="G77" s="29">
        <f>ROUND(E77*F77,2)</f>
        <v>0</v>
      </c>
    </row>
    <row r="78" spans="1:7" ht="12.75">
      <c r="A78" s="24"/>
      <c r="B78" s="50"/>
      <c r="C78" s="72" t="s">
        <v>114</v>
      </c>
      <c r="D78" s="26"/>
      <c r="E78" s="44"/>
      <c r="F78" s="35"/>
      <c r="G78" s="30">
        <f>SUM(G9:G77)</f>
        <v>0</v>
      </c>
    </row>
    <row r="79" spans="1:7" s="25" customFormat="1" ht="12.75">
      <c r="A79" s="24"/>
      <c r="B79" s="50"/>
      <c r="C79" s="72" t="s">
        <v>116</v>
      </c>
      <c r="D79" s="26"/>
      <c r="E79" s="44"/>
      <c r="F79" s="35"/>
      <c r="G79" s="30">
        <f>ROUND(G78*23%,2)</f>
        <v>0</v>
      </c>
    </row>
    <row r="80" spans="1:7" s="25" customFormat="1" ht="12.75">
      <c r="A80" s="24"/>
      <c r="B80" s="50"/>
      <c r="C80" s="72" t="s">
        <v>115</v>
      </c>
      <c r="D80" s="26"/>
      <c r="E80" s="44"/>
      <c r="F80" s="35"/>
      <c r="G80" s="30">
        <f>G78+G79</f>
        <v>0</v>
      </c>
    </row>
    <row r="81" spans="1:7" s="25" customFormat="1" ht="19.5" customHeight="1">
      <c r="A81" s="20"/>
      <c r="B81" s="20"/>
      <c r="C81" s="57"/>
      <c r="D81" s="21"/>
      <c r="E81" s="31"/>
      <c r="F81" s="31"/>
      <c r="G81" s="31"/>
    </row>
    <row r="83" ht="12.75">
      <c r="D83" s="21" t="s">
        <v>156</v>
      </c>
    </row>
    <row r="84" spans="4:7" ht="12.75">
      <c r="D84" s="21" t="s">
        <v>157</v>
      </c>
      <c r="E84" s="82"/>
      <c r="F84" s="82"/>
      <c r="G84" s="82"/>
    </row>
    <row r="85" spans="3:7" ht="41.25" customHeight="1">
      <c r="C85" s="73"/>
      <c r="D85" s="56"/>
      <c r="E85" s="84"/>
      <c r="F85" s="84"/>
      <c r="G85" s="84"/>
    </row>
  </sheetData>
  <sheetProtection sheet="1"/>
  <mergeCells count="9">
    <mergeCell ref="E1:G1"/>
    <mergeCell ref="E85:G85"/>
    <mergeCell ref="A2:G2"/>
    <mergeCell ref="A3:G3"/>
    <mergeCell ref="D4:E4"/>
    <mergeCell ref="F4:F5"/>
    <mergeCell ref="G4:G5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firstPageNumber="6" useFirstPageNumber="1" fitToHeight="0" horizontalDpi="600" verticalDpi="600" orientation="portrait" paperSize="9" scale="75" r:id="rId1"/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Ziuta</dc:creator>
  <cp:keywords/>
  <dc:description/>
  <cp:lastModifiedBy>Robert Bębenek</cp:lastModifiedBy>
  <cp:lastPrinted>2020-06-26T12:56:47Z</cp:lastPrinted>
  <dcterms:created xsi:type="dcterms:W3CDTF">2000-03-06T17:21:26Z</dcterms:created>
  <dcterms:modified xsi:type="dcterms:W3CDTF">2020-06-26T12:57:39Z</dcterms:modified>
  <cp:category/>
  <cp:version/>
  <cp:contentType/>
  <cp:contentStatus/>
</cp:coreProperties>
</file>