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440" windowHeight="8775" activeTab="0"/>
  </bookViews>
  <sheets>
    <sheet name="kosztorys OFERTOWY 1806m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'kosztorys OFERTOWY 1806m'!$A$1:$G$38</definedName>
    <definedName name="_xlnm.Print_Titles" localSheetId="0">'kosztorys OFERTOWY 1806m'!$5:$6</definedName>
  </definedNames>
  <calcPr fullCalcOnLoad="1" fullPrecision="0"/>
</workbook>
</file>

<file path=xl/sharedStrings.xml><?xml version="1.0" encoding="utf-8"?>
<sst xmlns="http://schemas.openxmlformats.org/spreadsheetml/2006/main" count="86" uniqueCount="69">
  <si>
    <t>Podstawa</t>
  </si>
  <si>
    <t>Opis</t>
  </si>
  <si>
    <t>Ilość</t>
  </si>
  <si>
    <t>Cena jednostkowa</t>
  </si>
  <si>
    <t>Wartość</t>
  </si>
  <si>
    <t>1</t>
  </si>
  <si>
    <t>ROBOTY PRZYGOTOWAWCZE</t>
  </si>
  <si>
    <t>D-01.01.01</t>
  </si>
  <si>
    <t>Roboty pomiarowe przy liniowych robotach ziemnych, trasa dróg w terenie równinnym wraz z wykonaniem inwentaryzacji powykonawczej</t>
  </si>
  <si>
    <t>km</t>
  </si>
  <si>
    <t>m</t>
  </si>
  <si>
    <t>ROBOTY ZIEMNE</t>
  </si>
  <si>
    <t>ODWODNIENIE KORPUSU DROGOWEGO</t>
  </si>
  <si>
    <t>5</t>
  </si>
  <si>
    <t>D-04.04.02</t>
  </si>
  <si>
    <t>D-05.03.05</t>
  </si>
  <si>
    <t>8</t>
  </si>
  <si>
    <t>NAWIERZCHNIE ASFALTOWE</t>
  </si>
  <si>
    <t>D-06.03.01a</t>
  </si>
  <si>
    <t>D-04.01.01</t>
  </si>
  <si>
    <t>NAPRAWA PRZEŁOMÓW</t>
  </si>
  <si>
    <t>D-04.02.01</t>
  </si>
  <si>
    <t>Nawierzchnia z kruszywa łamanego 0/31,5, grubość warstwy po zagęszczeniu 20 cm</t>
  </si>
  <si>
    <t>Oczyszczanie rowów przydrożnych i przepustów z namułu. Grubość namułu do 30 cm i do 50% średnicy przepustu</t>
  </si>
  <si>
    <t>D-06.02.01</t>
  </si>
  <si>
    <t>Ścianki czołowe przepustów pod zjazdami dla rur o średnicy 40 cm</t>
  </si>
  <si>
    <t>szt.</t>
  </si>
  <si>
    <t>Rury PEHD o średnicy 40 cm przepustów pod zjazdami wraz z wykonaniem ławy</t>
  </si>
  <si>
    <t>m.</t>
  </si>
  <si>
    <t>Koryta wykonywane na jezdni głębokość 30 cm w gruncie kat.I-IV</t>
  </si>
  <si>
    <t>t</t>
  </si>
  <si>
    <t xml:space="preserve">REMONT ZJAZDÓW </t>
  </si>
  <si>
    <t>2</t>
  </si>
  <si>
    <t>3</t>
  </si>
  <si>
    <t>6</t>
  </si>
  <si>
    <t>7</t>
  </si>
  <si>
    <t>9</t>
  </si>
  <si>
    <t xml:space="preserve">D – 05.03.23 </t>
  </si>
  <si>
    <t xml:space="preserve">Rozebranie i przełożenie nawierzchni z kostki brukowej na zjazdach o gr. 8 cm na podsypce cementowo piaskowej, spoiny wypełnione piaskiem </t>
  </si>
  <si>
    <t>Wykonanie podbudowy z kruszywa stabilizowanego mechanicznie 0/63, grubość warstwy po zagęszczeniu 20 cm</t>
  </si>
  <si>
    <t>4</t>
  </si>
  <si>
    <t>Lokalne wyrównanie istniejącej nawierzchni AC 16 W</t>
  </si>
  <si>
    <t>10</t>
  </si>
  <si>
    <t>11</t>
  </si>
  <si>
    <t>12</t>
  </si>
  <si>
    <t>13</t>
  </si>
  <si>
    <t>14</t>
  </si>
  <si>
    <t>15</t>
  </si>
  <si>
    <t>16</t>
  </si>
  <si>
    <t>Wartość kosztorysowa robót bez podatku Vat</t>
  </si>
  <si>
    <t>Podatek VAT 23%</t>
  </si>
  <si>
    <t>Wartość kosztorysowa robót brutto</t>
  </si>
  <si>
    <t>D – 06.04.01</t>
  </si>
  <si>
    <t>D-04.03.01</t>
  </si>
  <si>
    <t>Część 2 zamówienia</t>
  </si>
  <si>
    <t>KOSZTORYS OFERTOWY</t>
  </si>
  <si>
    <t xml:space="preserve">Warstwa wyrównawcza AC 16 W, grubość 4cm, wraz z oczyszczeniem i skropieniem </t>
  </si>
  <si>
    <t xml:space="preserve">Wykonanie i zagęszczenie warstwy odsączającej, grubość po zagęszczeniu 10 cm </t>
  </si>
  <si>
    <t>Remont drogi powiatowej nr 3518W Wola Goryńska - Stare Mąkosy - Jedlnia
od km 3+549 do km 5+355, dł. 1806m odc. Goryń - Mąkosy Stare, gmina Jastrzębia</t>
  </si>
  <si>
    <t>Nr</t>
  </si>
  <si>
    <t>Jedn.
miary</t>
  </si>
  <si>
    <t>…………………………………...……................</t>
  </si>
  <si>
    <t>(podpis i pieczęć upełnomocnionego
przedstawiciela Wykonawcy)</t>
  </si>
  <si>
    <r>
      <t>m</t>
    </r>
    <r>
      <rPr>
        <vertAlign val="superscript"/>
        <sz val="11"/>
        <color indexed="8"/>
        <rFont val="Calibri"/>
        <family val="2"/>
      </rPr>
      <t>2</t>
    </r>
  </si>
  <si>
    <t>Umocnienie pobocza kruszywem łamanym 0/31,5, grubość warstwy po zagęszczniu średnio 10 cm</t>
  </si>
  <si>
    <t>Mechaniczne oczyszczenie i skropienie emulsją asfaltową na zimno podbudowy i nawierzchni bitumicznej</t>
  </si>
  <si>
    <r>
      <t>W-wa wyrównawcza z betonu asfaltowego AC W 16, średnio 200kg/m</t>
    </r>
    <r>
      <rPr>
        <vertAlign val="superscript"/>
        <sz val="11"/>
        <color indexed="8"/>
        <rFont val="Calibri"/>
        <family val="2"/>
      </rPr>
      <t>2</t>
    </r>
  </si>
  <si>
    <t>Warstwa wyrównawcza AC 16 W, grubość 4cm, skrzyżowania i zjazdy indywidualne</t>
  </si>
  <si>
    <t>Nawierzchnie z mieszanek mineralno-bitumicznych grysowo-żwirowych AC 11 S, warstwa asfaltowa ścieralna, grubości 4·cm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</si>
</sst>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&quot;-&quot;#,##0.00&quot; &quot;[$zł-415]"/>
    <numFmt numFmtId="167" formatCode="0.0"/>
    <numFmt numFmtId="168" formatCode="#\ ##0.00;;"/>
    <numFmt numFmtId="169" formatCode="#,##0.00\ &quot;zł&quot;"/>
  </numFmts>
  <fonts count="53">
    <font>
      <sz val="11"/>
      <color rgb="FF000000"/>
      <name val="Arial1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i/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>
        <color indexed="63"/>
      </top>
      <bottom/>
    </border>
    <border>
      <left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Border="0" applyProtection="0">
      <alignment/>
    </xf>
    <xf numFmtId="166" fontId="45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/>
    </xf>
    <xf numFmtId="0" fontId="19" fillId="0" borderId="12" xfId="0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vertical="top" wrapText="1"/>
    </xf>
    <xf numFmtId="0" fontId="24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0" fontId="19" fillId="34" borderId="0" xfId="0" applyFont="1" applyFill="1" applyBorder="1" applyAlignment="1">
      <alignment vertical="center" wrapText="1"/>
    </xf>
    <xf numFmtId="49" fontId="19" fillId="35" borderId="13" xfId="0" applyNumberFormat="1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vertical="center"/>
    </xf>
    <xf numFmtId="4" fontId="19" fillId="35" borderId="0" xfId="0" applyNumberFormat="1" applyFont="1" applyFill="1" applyBorder="1" applyAlignment="1">
      <alignment horizontal="center" vertical="center"/>
    </xf>
    <xf numFmtId="4" fontId="1" fillId="35" borderId="14" xfId="0" applyNumberFormat="1" applyFont="1" applyFill="1" applyBorder="1" applyAlignment="1">
      <alignment horizontal="center" vertical="center"/>
    </xf>
    <xf numFmtId="0" fontId="1" fillId="36" borderId="12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4" fontId="1" fillId="36" borderId="12" xfId="0" applyNumberFormat="1" applyFont="1" applyFill="1" applyBorder="1" applyAlignment="1">
      <alignment horizontal="center" vertical="center" wrapText="1"/>
    </xf>
    <xf numFmtId="0" fontId="27" fillId="36" borderId="12" xfId="0" applyNumberFormat="1" applyFont="1" applyFill="1" applyBorder="1" applyAlignment="1">
      <alignment horizontal="center" vertical="center" wrapText="1"/>
    </xf>
    <xf numFmtId="0" fontId="27" fillId="36" borderId="12" xfId="0" applyFont="1" applyFill="1" applyBorder="1" applyAlignment="1">
      <alignment horizontal="center" vertical="center" wrapText="1"/>
    </xf>
    <xf numFmtId="3" fontId="27" fillId="36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9" fillId="34" borderId="13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0" fontId="30" fillId="0" borderId="12" xfId="0" applyFont="1" applyFill="1" applyBorder="1" applyAlignment="1">
      <alignment horizontal="center" vertical="center" wrapText="1"/>
    </xf>
    <xf numFmtId="4" fontId="25" fillId="37" borderId="12" xfId="0" applyNumberFormat="1" applyFont="1" applyFill="1" applyBorder="1" applyAlignment="1">
      <alignment horizontal="center" vertical="center" wrapText="1"/>
    </xf>
    <xf numFmtId="169" fontId="1" fillId="0" borderId="12" xfId="0" applyNumberFormat="1" applyFont="1" applyFill="1" applyBorder="1" applyAlignment="1">
      <alignment vertical="center" wrapText="1"/>
    </xf>
    <xf numFmtId="4" fontId="1" fillId="35" borderId="14" xfId="0" applyNumberFormat="1" applyFont="1" applyFill="1" applyBorder="1" applyAlignment="1">
      <alignment vertical="center"/>
    </xf>
    <xf numFmtId="169" fontId="19" fillId="34" borderId="15" xfId="0" applyNumberFormat="1" applyFont="1" applyFill="1" applyBorder="1" applyAlignment="1">
      <alignment vertical="center" wrapText="1"/>
    </xf>
    <xf numFmtId="169" fontId="19" fillId="34" borderId="10" xfId="0" applyNumberFormat="1" applyFont="1" applyFill="1" applyBorder="1" applyAlignment="1">
      <alignment vertical="center" wrapText="1"/>
    </xf>
    <xf numFmtId="169" fontId="1" fillId="0" borderId="12" xfId="0" applyNumberFormat="1" applyFont="1" applyFill="1" applyBorder="1" applyAlignment="1" applyProtection="1">
      <alignment vertical="center" wrapText="1"/>
      <protection locked="0"/>
    </xf>
    <xf numFmtId="4" fontId="19" fillId="35" borderId="0" xfId="0" applyNumberFormat="1" applyFont="1" applyFill="1" applyBorder="1" applyAlignment="1">
      <alignment vertical="center"/>
    </xf>
    <xf numFmtId="169" fontId="1" fillId="37" borderId="12" xfId="0" applyNumberFormat="1" applyFont="1" applyFill="1" applyBorder="1" applyAlignment="1" applyProtection="1">
      <alignment vertical="center" wrapText="1"/>
      <protection locked="0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60" zoomScaleNormal="160" zoomScaleSheetLayoutView="112" zoomScalePageLayoutView="0" workbookViewId="0" topLeftCell="A1">
      <selection activeCell="F8" sqref="F8"/>
    </sheetView>
  </sheetViews>
  <sheetFormatPr defaultColWidth="6.796875" defaultRowHeight="14.25"/>
  <cols>
    <col min="1" max="1" width="2.69921875" style="14" bestFit="1" customWidth="1"/>
    <col min="2" max="2" width="10.59765625" style="1" customWidth="1"/>
    <col min="3" max="3" width="32.59765625" style="3" customWidth="1"/>
    <col min="4" max="4" width="5.19921875" style="1" bestFit="1" customWidth="1"/>
    <col min="5" max="5" width="8.09765625" style="1" bestFit="1" customWidth="1"/>
    <col min="6" max="6" width="10.59765625" style="15" customWidth="1"/>
    <col min="7" max="7" width="12.59765625" style="15" customWidth="1"/>
    <col min="8" max="8" width="6.69921875" style="1" hidden="1" customWidth="1"/>
    <col min="9" max="9" width="23.5" style="3" customWidth="1"/>
    <col min="10" max="16384" width="6.69921875" style="3" customWidth="1"/>
  </cols>
  <sheetData>
    <row r="1" spans="1:9" ht="15.75">
      <c r="A1" s="22" t="s">
        <v>55</v>
      </c>
      <c r="B1" s="22"/>
      <c r="C1" s="22"/>
      <c r="D1" s="22"/>
      <c r="E1" s="22"/>
      <c r="F1" s="22"/>
      <c r="G1" s="22"/>
      <c r="I1" s="2"/>
    </row>
    <row r="2" spans="1:9" ht="15">
      <c r="A2" s="23" t="s">
        <v>54</v>
      </c>
      <c r="B2" s="23"/>
      <c r="C2" s="23"/>
      <c r="D2" s="23"/>
      <c r="E2" s="23"/>
      <c r="F2" s="23"/>
      <c r="G2" s="23"/>
      <c r="I2" s="2"/>
    </row>
    <row r="3" spans="1:7" ht="15">
      <c r="A3" s="24" t="s">
        <v>58</v>
      </c>
      <c r="B3" s="24"/>
      <c r="C3" s="24"/>
      <c r="D3" s="24"/>
      <c r="E3" s="24"/>
      <c r="F3" s="24"/>
      <c r="G3" s="24"/>
    </row>
    <row r="4" spans="1:7" ht="15">
      <c r="A4" s="27"/>
      <c r="B4" s="27"/>
      <c r="C4" s="27"/>
      <c r="D4" s="27"/>
      <c r="E4" s="27"/>
      <c r="F4" s="27"/>
      <c r="G4" s="27"/>
    </row>
    <row r="5" spans="1:8" ht="45">
      <c r="A5" s="33" t="s">
        <v>59</v>
      </c>
      <c r="B5" s="34" t="s">
        <v>0</v>
      </c>
      <c r="C5" s="34" t="s">
        <v>1</v>
      </c>
      <c r="D5" s="34" t="s">
        <v>60</v>
      </c>
      <c r="E5" s="34" t="s">
        <v>2</v>
      </c>
      <c r="F5" s="35" t="s">
        <v>3</v>
      </c>
      <c r="G5" s="35" t="s">
        <v>4</v>
      </c>
      <c r="H5" s="16" t="s">
        <v>4</v>
      </c>
    </row>
    <row r="6" spans="1:8" s="25" customFormat="1" ht="12.75">
      <c r="A6" s="36">
        <v>1</v>
      </c>
      <c r="B6" s="37">
        <v>2</v>
      </c>
      <c r="C6" s="37">
        <v>3</v>
      </c>
      <c r="D6" s="37">
        <v>4</v>
      </c>
      <c r="E6" s="37">
        <v>5</v>
      </c>
      <c r="F6" s="38">
        <v>6</v>
      </c>
      <c r="G6" s="38">
        <v>7</v>
      </c>
      <c r="H6" s="26"/>
    </row>
    <row r="7" spans="1:8" ht="15">
      <c r="A7" s="28"/>
      <c r="B7" s="29"/>
      <c r="C7" s="30" t="s">
        <v>6</v>
      </c>
      <c r="D7" s="29"/>
      <c r="E7" s="29"/>
      <c r="F7" s="31"/>
      <c r="G7" s="32"/>
      <c r="H7" s="4"/>
    </row>
    <row r="8" spans="1:8" ht="60">
      <c r="A8" s="39" t="s">
        <v>5</v>
      </c>
      <c r="B8" s="9" t="s">
        <v>7</v>
      </c>
      <c r="C8" s="40" t="s">
        <v>8</v>
      </c>
      <c r="D8" s="9" t="s">
        <v>9</v>
      </c>
      <c r="E8" s="10">
        <v>1.8</v>
      </c>
      <c r="F8" s="50"/>
      <c r="G8" s="46">
        <f>ROUND(E8*F8,2)</f>
        <v>0</v>
      </c>
      <c r="H8" s="6">
        <f>G8</f>
        <v>0</v>
      </c>
    </row>
    <row r="9" spans="1:8" ht="15">
      <c r="A9" s="28"/>
      <c r="B9" s="29"/>
      <c r="C9" s="30" t="s">
        <v>11</v>
      </c>
      <c r="D9" s="29"/>
      <c r="E9" s="29"/>
      <c r="F9" s="51"/>
      <c r="G9" s="47"/>
      <c r="H9" s="5"/>
    </row>
    <row r="10" spans="1:8" ht="45">
      <c r="A10" s="39" t="s">
        <v>32</v>
      </c>
      <c r="B10" s="9" t="s">
        <v>18</v>
      </c>
      <c r="C10" s="40" t="s">
        <v>64</v>
      </c>
      <c r="D10" s="9" t="s">
        <v>63</v>
      </c>
      <c r="E10" s="10">
        <v>3612</v>
      </c>
      <c r="F10" s="50"/>
      <c r="G10" s="46">
        <f>ROUND(E10*F10,2)</f>
        <v>0</v>
      </c>
      <c r="H10" s="6"/>
    </row>
    <row r="11" spans="1:8" ht="15">
      <c r="A11" s="28"/>
      <c r="B11" s="29"/>
      <c r="C11" s="30" t="s">
        <v>12</v>
      </c>
      <c r="D11" s="29"/>
      <c r="E11" s="29"/>
      <c r="F11" s="51"/>
      <c r="G11" s="47"/>
      <c r="H11" s="6"/>
    </row>
    <row r="12" spans="1:8" ht="45">
      <c r="A12" s="39" t="s">
        <v>33</v>
      </c>
      <c r="B12" s="44" t="s">
        <v>52</v>
      </c>
      <c r="C12" s="40" t="s">
        <v>23</v>
      </c>
      <c r="D12" s="9" t="s">
        <v>10</v>
      </c>
      <c r="E12" s="10">
        <v>2230</v>
      </c>
      <c r="F12" s="50"/>
      <c r="G12" s="46">
        <f>ROUND(E12*F12,2)</f>
        <v>0</v>
      </c>
      <c r="H12" s="6"/>
    </row>
    <row r="13" spans="1:8" ht="15">
      <c r="A13" s="28"/>
      <c r="B13" s="29"/>
      <c r="C13" s="30" t="s">
        <v>17</v>
      </c>
      <c r="D13" s="29"/>
      <c r="E13" s="29"/>
      <c r="F13" s="51"/>
      <c r="G13" s="47"/>
      <c r="H13" s="5"/>
    </row>
    <row r="14" spans="1:9" ht="45">
      <c r="A14" s="39" t="s">
        <v>40</v>
      </c>
      <c r="B14" s="9" t="s">
        <v>53</v>
      </c>
      <c r="C14" s="40" t="s">
        <v>65</v>
      </c>
      <c r="D14" s="9" t="s">
        <v>63</v>
      </c>
      <c r="E14" s="45">
        <v>20046.6</v>
      </c>
      <c r="F14" s="50"/>
      <c r="G14" s="46">
        <f>ROUND(E14*F14,2)</f>
        <v>0</v>
      </c>
      <c r="H14" s="16"/>
      <c r="I14" s="7"/>
    </row>
    <row r="15" spans="1:9" ht="30">
      <c r="A15" s="39" t="s">
        <v>13</v>
      </c>
      <c r="B15" s="9" t="s">
        <v>15</v>
      </c>
      <c r="C15" s="40" t="s">
        <v>41</v>
      </c>
      <c r="D15" s="9" t="s">
        <v>30</v>
      </c>
      <c r="E15" s="10">
        <v>135</v>
      </c>
      <c r="F15" s="50"/>
      <c r="G15" s="46">
        <f>ROUND(E15*F15,2)</f>
        <v>0</v>
      </c>
      <c r="H15" s="16"/>
      <c r="I15" s="7"/>
    </row>
    <row r="16" spans="1:9" ht="32.25">
      <c r="A16" s="39" t="s">
        <v>34</v>
      </c>
      <c r="B16" s="9" t="s">
        <v>15</v>
      </c>
      <c r="C16" s="40" t="s">
        <v>66</v>
      </c>
      <c r="D16" s="9" t="s">
        <v>30</v>
      </c>
      <c r="E16" s="10">
        <v>2022.72</v>
      </c>
      <c r="F16" s="50"/>
      <c r="G16" s="46">
        <f>ROUND(E16*F16,2)</f>
        <v>0</v>
      </c>
      <c r="H16" s="16"/>
      <c r="I16" s="7"/>
    </row>
    <row r="17" spans="1:9" ht="45">
      <c r="A17" s="39" t="s">
        <v>35</v>
      </c>
      <c r="B17" s="9" t="s">
        <v>15</v>
      </c>
      <c r="C17" s="40" t="s">
        <v>67</v>
      </c>
      <c r="D17" s="9" t="s">
        <v>63</v>
      </c>
      <c r="E17" s="10">
        <v>35</v>
      </c>
      <c r="F17" s="50"/>
      <c r="G17" s="46">
        <f>ROUND(E17*F17,2)</f>
        <v>0</v>
      </c>
      <c r="H17" s="16"/>
      <c r="I17" s="7"/>
    </row>
    <row r="18" spans="1:9" ht="60">
      <c r="A18" s="39" t="s">
        <v>16</v>
      </c>
      <c r="B18" s="9" t="s">
        <v>15</v>
      </c>
      <c r="C18" s="40" t="s">
        <v>68</v>
      </c>
      <c r="D18" s="9" t="s">
        <v>63</v>
      </c>
      <c r="E18" s="10">
        <v>9968</v>
      </c>
      <c r="F18" s="50"/>
      <c r="G18" s="46">
        <f>ROUND(E18*F18,2)</f>
        <v>0</v>
      </c>
      <c r="H18" s="16"/>
      <c r="I18" s="7"/>
    </row>
    <row r="19" spans="1:9" ht="15">
      <c r="A19" s="28"/>
      <c r="B19" s="29"/>
      <c r="C19" s="30" t="s">
        <v>20</v>
      </c>
      <c r="D19" s="29"/>
      <c r="E19" s="29"/>
      <c r="F19" s="51"/>
      <c r="G19" s="47"/>
      <c r="H19" s="4"/>
      <c r="I19" s="7"/>
    </row>
    <row r="20" spans="1:8" ht="30">
      <c r="A20" s="39" t="s">
        <v>36</v>
      </c>
      <c r="B20" s="9" t="s">
        <v>19</v>
      </c>
      <c r="C20" s="40" t="s">
        <v>29</v>
      </c>
      <c r="D20" s="9" t="s">
        <v>63</v>
      </c>
      <c r="E20" s="10">
        <v>300</v>
      </c>
      <c r="F20" s="50"/>
      <c r="G20" s="46">
        <f>ROUND(E20*F20,2)</f>
        <v>0</v>
      </c>
      <c r="H20" s="11"/>
    </row>
    <row r="21" spans="1:8" ht="45">
      <c r="A21" s="39" t="s">
        <v>42</v>
      </c>
      <c r="B21" s="9" t="s">
        <v>21</v>
      </c>
      <c r="C21" s="40" t="s">
        <v>57</v>
      </c>
      <c r="D21" s="9" t="s">
        <v>63</v>
      </c>
      <c r="E21" s="10">
        <v>300</v>
      </c>
      <c r="F21" s="52"/>
      <c r="G21" s="46">
        <f>ROUND(E21*F21,2)</f>
        <v>0</v>
      </c>
      <c r="H21" s="11"/>
    </row>
    <row r="22" spans="1:8" ht="45">
      <c r="A22" s="39" t="s">
        <v>43</v>
      </c>
      <c r="B22" s="9" t="s">
        <v>14</v>
      </c>
      <c r="C22" s="40" t="s">
        <v>39</v>
      </c>
      <c r="D22" s="9" t="s">
        <v>63</v>
      </c>
      <c r="E22" s="10">
        <v>300</v>
      </c>
      <c r="F22" s="52"/>
      <c r="G22" s="46">
        <f>ROUND(E22*F22,2)</f>
        <v>0</v>
      </c>
      <c r="H22" s="11"/>
    </row>
    <row r="23" spans="1:8" ht="45">
      <c r="A23" s="39" t="s">
        <v>44</v>
      </c>
      <c r="B23" s="9" t="s">
        <v>15</v>
      </c>
      <c r="C23" s="40" t="s">
        <v>56</v>
      </c>
      <c r="D23" s="9" t="s">
        <v>63</v>
      </c>
      <c r="E23" s="10">
        <v>300</v>
      </c>
      <c r="F23" s="50"/>
      <c r="G23" s="46">
        <f>ROUND(E23*F23,2)</f>
        <v>0</v>
      </c>
      <c r="H23" s="11"/>
    </row>
    <row r="24" spans="1:9" ht="15">
      <c r="A24" s="28"/>
      <c r="B24" s="29"/>
      <c r="C24" s="30" t="s">
        <v>31</v>
      </c>
      <c r="D24" s="29"/>
      <c r="E24" s="29"/>
      <c r="F24" s="51"/>
      <c r="G24" s="47"/>
      <c r="H24" s="8"/>
      <c r="I24" s="7"/>
    </row>
    <row r="25" spans="1:8" ht="45">
      <c r="A25" s="39" t="s">
        <v>45</v>
      </c>
      <c r="B25" s="9" t="s">
        <v>14</v>
      </c>
      <c r="C25" s="40" t="s">
        <v>22</v>
      </c>
      <c r="D25" s="9" t="s">
        <v>63</v>
      </c>
      <c r="E25" s="10">
        <v>220</v>
      </c>
      <c r="F25" s="50"/>
      <c r="G25" s="46">
        <f>ROUND(E25*F25,2)</f>
        <v>0</v>
      </c>
      <c r="H25" s="16"/>
    </row>
    <row r="26" spans="1:9" ht="30">
      <c r="A26" s="39" t="s">
        <v>46</v>
      </c>
      <c r="B26" s="9" t="s">
        <v>24</v>
      </c>
      <c r="C26" s="40" t="s">
        <v>25</v>
      </c>
      <c r="D26" s="9" t="s">
        <v>26</v>
      </c>
      <c r="E26" s="10">
        <v>2</v>
      </c>
      <c r="F26" s="50"/>
      <c r="G26" s="46">
        <f>ROUND(E26*F26,2)</f>
        <v>0</v>
      </c>
      <c r="H26" s="11"/>
      <c r="I26" s="7"/>
    </row>
    <row r="27" spans="1:9" ht="30">
      <c r="A27" s="39" t="s">
        <v>47</v>
      </c>
      <c r="B27" s="9" t="s">
        <v>24</v>
      </c>
      <c r="C27" s="40" t="s">
        <v>27</v>
      </c>
      <c r="D27" s="9" t="s">
        <v>28</v>
      </c>
      <c r="E27" s="10">
        <v>6</v>
      </c>
      <c r="F27" s="50"/>
      <c r="G27" s="46">
        <f>ROUND(E27*F27,2)</f>
        <v>0</v>
      </c>
      <c r="H27" s="16"/>
      <c r="I27" s="7"/>
    </row>
    <row r="28" spans="1:8" ht="60">
      <c r="A28" s="39" t="s">
        <v>48</v>
      </c>
      <c r="B28" s="44" t="s">
        <v>37</v>
      </c>
      <c r="C28" s="40" t="s">
        <v>38</v>
      </c>
      <c r="D28" s="9" t="s">
        <v>63</v>
      </c>
      <c r="E28" s="10">
        <v>36</v>
      </c>
      <c r="F28" s="52"/>
      <c r="G28" s="46">
        <f>ROUND(E28*F28,2)</f>
        <v>0</v>
      </c>
      <c r="H28" s="16"/>
    </row>
    <row r="29" spans="1:8" ht="15">
      <c r="A29" s="41"/>
      <c r="B29" s="12"/>
      <c r="C29" s="42" t="s">
        <v>49</v>
      </c>
      <c r="D29" s="42"/>
      <c r="E29" s="42"/>
      <c r="F29" s="43"/>
      <c r="G29" s="48">
        <f>SUM(G8:G28)</f>
        <v>0</v>
      </c>
      <c r="H29" s="4"/>
    </row>
    <row r="30" spans="1:8" ht="15">
      <c r="A30" s="13" t="s">
        <v>50</v>
      </c>
      <c r="B30" s="13"/>
      <c r="C30" s="13"/>
      <c r="D30" s="13"/>
      <c r="E30" s="13"/>
      <c r="F30" s="13"/>
      <c r="G30" s="49">
        <f>ROUND(G29*0.23,2)</f>
        <v>0</v>
      </c>
      <c r="H30" s="4"/>
    </row>
    <row r="31" spans="1:8" ht="15">
      <c r="A31" s="13" t="s">
        <v>51</v>
      </c>
      <c r="B31" s="13"/>
      <c r="C31" s="13"/>
      <c r="D31" s="13"/>
      <c r="E31" s="13"/>
      <c r="F31" s="13"/>
      <c r="G31" s="49">
        <f>G29+G30</f>
        <v>0</v>
      </c>
      <c r="H31" s="4"/>
    </row>
    <row r="32" spans="8:9" ht="15">
      <c r="H32" s="8"/>
      <c r="I32" s="7"/>
    </row>
    <row r="33" spans="8:9" ht="15">
      <c r="H33" s="11"/>
      <c r="I33" s="7"/>
    </row>
    <row r="34" spans="8:9" ht="15">
      <c r="H34" s="11"/>
      <c r="I34" s="7"/>
    </row>
    <row r="35" spans="8:9" ht="15">
      <c r="H35" s="11"/>
      <c r="I35" s="7"/>
    </row>
    <row r="36" spans="8:9" ht="15">
      <c r="H36" s="11"/>
      <c r="I36" s="7"/>
    </row>
    <row r="37" spans="1:8" ht="15">
      <c r="A37" s="17"/>
      <c r="B37" s="18"/>
      <c r="C37" s="19"/>
      <c r="D37" s="20" t="s">
        <v>61</v>
      </c>
      <c r="E37" s="20"/>
      <c r="F37" s="20"/>
      <c r="G37" s="20"/>
      <c r="H37" s="16"/>
    </row>
    <row r="38" spans="1:9" ht="15">
      <c r="A38" s="17"/>
      <c r="B38" s="18"/>
      <c r="C38" s="19"/>
      <c r="D38" s="21" t="s">
        <v>62</v>
      </c>
      <c r="E38" s="21"/>
      <c r="F38" s="21"/>
      <c r="G38" s="21"/>
      <c r="H38" s="16"/>
      <c r="I38" s="7"/>
    </row>
  </sheetData>
  <sheetProtection sheet="1"/>
  <mergeCells count="8">
    <mergeCell ref="D38:G38"/>
    <mergeCell ref="A2:G2"/>
    <mergeCell ref="A3:G3"/>
    <mergeCell ref="D37:G37"/>
    <mergeCell ref="C29:F29"/>
    <mergeCell ref="A30:F30"/>
    <mergeCell ref="A31:F31"/>
    <mergeCell ref="A1:G1"/>
  </mergeCells>
  <printOptions horizontalCentered="1"/>
  <pageMargins left="0.7874015748031497" right="0.5905511811023623" top="0.7874015748031497" bottom="0.7874015748031497" header="0.3937007874015748" footer="0.3937007874015748"/>
  <pageSetup fitToHeight="2" horizontalDpi="600" verticalDpi="600" orientation="portrait" paperSize="9" scale="97" r:id="rId1"/>
  <headerFooter alignWithMargins="0">
    <oddHeader>&amp;RFormularz 2.2</oddHeader>
  </headerFooter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Robert Bębenek</cp:lastModifiedBy>
  <cp:lastPrinted>2020-06-04T13:27:09Z</cp:lastPrinted>
  <dcterms:created xsi:type="dcterms:W3CDTF">2014-03-13T09:03:16Z</dcterms:created>
  <dcterms:modified xsi:type="dcterms:W3CDTF">2020-06-04T13:27:29Z</dcterms:modified>
  <cp:category/>
  <cp:version/>
  <cp:contentType/>
  <cp:contentStatus/>
  <cp:revision>6</cp:revision>
</cp:coreProperties>
</file>