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__Przetargi 2020\Zad. 3 Rozbudowa drogi powiatowej nr 3542W Wierzbica - Modrzejowice\Zmiana treści SIWZ\"/>
    </mc:Choice>
  </mc:AlternateContent>
  <xr:revisionPtr revIDLastSave="0" documentId="13_ncr:1_{5F0EB82B-37BE-466A-8D14-495F0552F9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P 3542W Wierzbica - Modrzejo" sheetId="2" r:id="rId1"/>
  </sheets>
  <definedNames>
    <definedName name="_xlnm._FilterDatabase" localSheetId="0" hidden="1">'DP 3542W Wierzbica - Modrzejo'!$A$5:$G$134</definedName>
    <definedName name="_xlnm.Print_Area" localSheetId="0">'DP 3542W Wierzbica - Modrzejo'!$A$1:$G$138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2" l="1"/>
  <c r="G22" i="2"/>
  <c r="G21" i="2"/>
  <c r="G20" i="2"/>
  <c r="G19" i="2"/>
  <c r="A19" i="2"/>
  <c r="A20" i="2" s="1"/>
  <c r="A21" i="2" s="1"/>
  <c r="A22" i="2" s="1"/>
  <c r="A23" i="2" s="1"/>
  <c r="A24" i="2" s="1"/>
  <c r="E20" i="2"/>
  <c r="E22" i="2"/>
  <c r="E19" i="2"/>
  <c r="A11" i="2" l="1"/>
  <c r="A12" i="2" s="1"/>
  <c r="A13" i="2" s="1"/>
  <c r="A14" i="2" s="1"/>
  <c r="G131" i="2" l="1"/>
  <c r="G129" i="2"/>
  <c r="G128" i="2"/>
  <c r="G127" i="2"/>
  <c r="G126" i="2"/>
  <c r="G125" i="2"/>
  <c r="G124" i="2"/>
  <c r="G123" i="2"/>
  <c r="G120" i="2"/>
  <c r="G119" i="2"/>
  <c r="G117" i="2"/>
  <c r="G116" i="2"/>
  <c r="G115" i="2"/>
  <c r="G114" i="2"/>
  <c r="G113" i="2"/>
  <c r="G112" i="2"/>
  <c r="G111" i="2"/>
  <c r="G109" i="2"/>
  <c r="G106" i="2"/>
  <c r="G105" i="2"/>
  <c r="G104" i="2"/>
  <c r="G103" i="2"/>
  <c r="G101" i="2"/>
  <c r="G100" i="2"/>
  <c r="G99" i="2"/>
  <c r="G98" i="2"/>
  <c r="G97" i="2"/>
  <c r="G95" i="2"/>
  <c r="G94" i="2"/>
  <c r="G93" i="2"/>
  <c r="G92" i="2"/>
  <c r="G91" i="2"/>
  <c r="G90" i="2"/>
  <c r="G89" i="2"/>
  <c r="G88" i="2"/>
  <c r="G87" i="2"/>
  <c r="F82" i="2"/>
  <c r="F84" i="2" s="1"/>
  <c r="G80" i="2"/>
  <c r="G74" i="2"/>
  <c r="G66" i="2"/>
  <c r="G65" i="2"/>
  <c r="G64" i="2"/>
  <c r="G63" i="2"/>
  <c r="G62" i="2"/>
  <c r="G60" i="2"/>
  <c r="G57" i="2"/>
  <c r="G56" i="2"/>
  <c r="G55" i="2"/>
  <c r="G54" i="2"/>
  <c r="G53" i="2"/>
  <c r="G52" i="2"/>
  <c r="G59" i="2"/>
  <c r="G50" i="2"/>
  <c r="G49" i="2"/>
  <c r="G48" i="2"/>
  <c r="G47" i="2"/>
  <c r="G46" i="2"/>
  <c r="G45" i="2"/>
  <c r="G43" i="2"/>
  <c r="G41" i="2"/>
  <c r="G40" i="2"/>
  <c r="G39" i="2"/>
  <c r="G38" i="2"/>
  <c r="G35" i="2"/>
  <c r="G33" i="2"/>
  <c r="G30" i="2"/>
  <c r="G29" i="2"/>
  <c r="G26" i="2"/>
  <c r="G27" i="2"/>
  <c r="G25" i="2"/>
  <c r="G24" i="2"/>
  <c r="G18" i="2"/>
  <c r="G16" i="2"/>
  <c r="A16" i="2"/>
  <c r="A18" i="2" s="1"/>
  <c r="A25" i="2" s="1"/>
  <c r="A26" i="2" s="1"/>
  <c r="A27" i="2" s="1"/>
  <c r="A28" i="2" s="1"/>
  <c r="A29" i="2" s="1"/>
  <c r="A30" i="2" s="1"/>
  <c r="A33" i="2" s="1"/>
  <c r="A35" i="2" s="1"/>
  <c r="A38" i="2" s="1"/>
  <c r="A39" i="2" s="1"/>
  <c r="A40" i="2" s="1"/>
  <c r="A41" i="2" s="1"/>
  <c r="A43" i="2" s="1"/>
  <c r="A45" i="2" s="1"/>
  <c r="A46" i="2" s="1"/>
  <c r="A47" i="2" s="1"/>
  <c r="A48" i="2" s="1"/>
  <c r="A49" i="2" s="1"/>
  <c r="A50" i="2" s="1"/>
  <c r="A52" i="2" s="1"/>
  <c r="A53" i="2" s="1"/>
  <c r="A54" i="2" s="1"/>
  <c r="A55" i="2" s="1"/>
  <c r="A56" i="2" s="1"/>
  <c r="A57" i="2" s="1"/>
  <c r="A59" i="2" s="1"/>
  <c r="A60" i="2" s="1"/>
  <c r="A62" i="2" s="1"/>
  <c r="A63" i="2" s="1"/>
  <c r="A64" i="2" s="1"/>
  <c r="A65" i="2" s="1"/>
  <c r="A66" i="2" s="1"/>
  <c r="A69" i="2" s="1"/>
  <c r="A70" i="2" s="1"/>
  <c r="A71" i="2" s="1"/>
  <c r="A72" i="2" s="1"/>
  <c r="A74" i="2" s="1"/>
  <c r="A75" i="2" s="1"/>
  <c r="A76" i="2" s="1"/>
  <c r="A77" i="2" s="1"/>
  <c r="A78" i="2" s="1"/>
  <c r="A80" i="2" s="1"/>
  <c r="A81" i="2" s="1"/>
  <c r="A82" i="2" s="1"/>
  <c r="A83" i="2" s="1"/>
  <c r="A84" i="2" s="1"/>
  <c r="A87" i="2" s="1"/>
  <c r="A88" i="2" s="1"/>
  <c r="A89" i="2" s="1"/>
  <c r="A90" i="2" s="1"/>
  <c r="A91" i="2" s="1"/>
  <c r="A92" i="2" s="1"/>
  <c r="A93" i="2" s="1"/>
  <c r="A94" i="2" s="1"/>
  <c r="A95" i="2" s="1"/>
  <c r="A97" i="2" s="1"/>
  <c r="A98" i="2" s="1"/>
  <c r="A99" i="2" s="1"/>
  <c r="A100" i="2" s="1"/>
  <c r="A101" i="2" s="1"/>
  <c r="A103" i="2" s="1"/>
  <c r="A104" i="2" s="1"/>
  <c r="A105" i="2" s="1"/>
  <c r="A106" i="2" s="1"/>
  <c r="A109" i="2" s="1"/>
  <c r="A111" i="2" s="1"/>
  <c r="A112" i="2" s="1"/>
  <c r="A113" i="2" s="1"/>
  <c r="A114" i="2" s="1"/>
  <c r="A115" i="2" s="1"/>
  <c r="A116" i="2" s="1"/>
  <c r="A117" i="2" s="1"/>
  <c r="A119" i="2" s="1"/>
  <c r="A120" i="2" s="1"/>
  <c r="A123" i="2" s="1"/>
  <c r="A124" i="2" s="1"/>
  <c r="A125" i="2" s="1"/>
  <c r="A126" i="2" s="1"/>
  <c r="A127" i="2" s="1"/>
  <c r="A128" i="2" s="1"/>
  <c r="G14" i="2"/>
  <c r="G13" i="2"/>
  <c r="G11" i="2"/>
  <c r="G9" i="2"/>
  <c r="G69" i="2" l="1"/>
  <c r="G81" i="2"/>
  <c r="G75" i="2"/>
  <c r="G83" i="2"/>
  <c r="A129" i="2"/>
  <c r="A131" i="2" s="1"/>
  <c r="G84" i="2"/>
  <c r="G70" i="2"/>
  <c r="G76" i="2"/>
  <c r="G82" i="2"/>
  <c r="G12" i="2"/>
  <c r="G28" i="2"/>
  <c r="G72" i="2" l="1"/>
  <c r="G71" i="2"/>
  <c r="G77" i="2"/>
  <c r="G78" i="2"/>
  <c r="G132" i="2" l="1"/>
  <c r="G134" i="2" s="1"/>
  <c r="G133" i="2" s="1"/>
</calcChain>
</file>

<file path=xl/sharedStrings.xml><?xml version="1.0" encoding="utf-8"?>
<sst xmlns="http://schemas.openxmlformats.org/spreadsheetml/2006/main" count="456" uniqueCount="186">
  <si>
    <t>LP</t>
  </si>
  <si>
    <t>Numer ST</t>
  </si>
  <si>
    <t xml:space="preserve">Wyszczególnienie elementów rozliczeniowych </t>
  </si>
  <si>
    <t>J.M.</t>
  </si>
  <si>
    <t>Ilość</t>
  </si>
  <si>
    <t>Wartość netto</t>
  </si>
  <si>
    <t>I</t>
  </si>
  <si>
    <t>ROBOTY PRZYGOTOWAWCZE</t>
  </si>
  <si>
    <t>x</t>
  </si>
  <si>
    <t>Odtworzenie trasy i punktów wysokościowych</t>
  </si>
  <si>
    <t>D-01.01.01</t>
  </si>
  <si>
    <t>km</t>
  </si>
  <si>
    <t>Usunięcie  drzew wraz z korzeniami</t>
  </si>
  <si>
    <t>D-01.02.01</t>
  </si>
  <si>
    <t>szt.</t>
  </si>
  <si>
    <t>Zdjęcie warstwy ziemi urodzajnej</t>
  </si>
  <si>
    <t>D-01.02.02</t>
  </si>
  <si>
    <t>Usunięcie warstwy ziemi urodzajnej (humusu); grubość warstwy do 15 cm (na zjazdach i poboczu) wraz z wywozem na odkład na odległość do 5 km</t>
  </si>
  <si>
    <t>Rozbiórki elementów dróg i ulic</t>
  </si>
  <si>
    <t>D-01.02.04</t>
  </si>
  <si>
    <t>Mechaniczne rozebranie zjazdów betowych</t>
  </si>
  <si>
    <t>Rozebranie podbudowy zjazdów i chodników</t>
  </si>
  <si>
    <t xml:space="preserve">Rozebranie istniejącego krawężnika </t>
  </si>
  <si>
    <t>m</t>
  </si>
  <si>
    <t>Mechaniczne rozebranie podbudowy z bruku średnia  grub. ok 10 cm do ponownego użycia po uzyskaniu zgody Inspektora od km 0+000 do km 2+400</t>
  </si>
  <si>
    <t>Mechaniczne rozebranie podbudowy z bruku średnia  grub. ok 17 cm do ponownego użycia po uzyskaniu zgody Inspektora od km 2+400 do km 3+648</t>
  </si>
  <si>
    <t>Frezowanie nawierzchni  asfaltowych na zimno  gr. ok. 8 cm z wywozem materiału z rozbiórki na odl. do 1 km do ponownego wykorzystania. Od km 0+000 do km 2+400</t>
  </si>
  <si>
    <t>Frezowanie nawierzchni  asfaltowych na zimno  gr. ok. 8 cm z wywozem materiału z rozbiórki na odl. do 1 km do ponownego wykorzystania. Od km 2+400 do km 3+648</t>
  </si>
  <si>
    <t>Istniejące tarcze i słupki znaków do demontażu i  przekazania Inwestorowi</t>
  </si>
  <si>
    <t xml:space="preserve">Istniejące znaki do przestawienia </t>
  </si>
  <si>
    <t>II</t>
  </si>
  <si>
    <t>ROBOTY ZIEMNE</t>
  </si>
  <si>
    <t>Wykonanie wykopów</t>
  </si>
  <si>
    <t>D-02.01.01</t>
  </si>
  <si>
    <t xml:space="preserve">Wykopy oraz przekopy  na odkład w gruncie kat. I-IV z transportem urobku  na odległość do 5 km. </t>
  </si>
  <si>
    <t>Wykonanie nasypów</t>
  </si>
  <si>
    <t>D-02.03.01</t>
  </si>
  <si>
    <t>Formowanie nasypów gruntu kat. I-II dostarczonego samochodami samowyładowczymi spoza terenu budowy</t>
  </si>
  <si>
    <t>III</t>
  </si>
  <si>
    <t>PODBUDOWY</t>
  </si>
  <si>
    <t>Koryto wraz z profilowaniem i zagęszczeniem podłoża</t>
  </si>
  <si>
    <t>D-04.01.01</t>
  </si>
  <si>
    <t>Kruszywo naturalne</t>
  </si>
  <si>
    <t>D-04.04.02A</t>
  </si>
  <si>
    <t>Pobocze z kruszywa naturalnego stabilizowanego mechanicznie 0/31,5 mm grub. 10 cm</t>
  </si>
  <si>
    <t xml:space="preserve">Warstwy mrozoochronnej, zagęszczona mechanicznie, </t>
  </si>
  <si>
    <t>D-04.02.02</t>
  </si>
  <si>
    <t>Wykonanie warstwy mrozoochronnej  o CBR&gt;20% i k&gt;8m/dobę gr. 25 cm  od km 2+220 do 2+840</t>
  </si>
  <si>
    <t>Wykonanie warstwy mrozoochronnej  o CBR&gt;20% i k&gt;8m/dobę gr. 15 cm - zjazdy publiczne</t>
  </si>
  <si>
    <t>Wykonanie warstwy mrozoochronnej  o CBR&gt;20% i k&gt;8m/dobę gr. 10 cm - pobocze</t>
  </si>
  <si>
    <t>Kruszywo łamane  stabilizowane mechanicznie</t>
  </si>
  <si>
    <t>Kruszywo łamanego stabilizowanego mechanicznie 0/31,5 mm – grub. 20 cm - zjazd z kruszywa</t>
  </si>
  <si>
    <t>D-04.05.02.</t>
  </si>
  <si>
    <t>Grunt stabilizowany cementem R = 5 MPa gr. 15 cm - zjazdy z kostki</t>
  </si>
  <si>
    <t xml:space="preserve">Grunt stabilizowany cementem R = 5 MPa  gr. 15cm - zjazdy z kruszywa </t>
  </si>
  <si>
    <t>IV</t>
  </si>
  <si>
    <t>NAWIERZCHNIE Z BETONU ASFALTOWEGO</t>
  </si>
  <si>
    <t xml:space="preserve">Podbudowa zasadnicza </t>
  </si>
  <si>
    <t>D-04.07.01a</t>
  </si>
  <si>
    <t>Warstwa wiążąca</t>
  </si>
  <si>
    <t>D-05.03.05b</t>
  </si>
  <si>
    <t>D-05.03.05a</t>
  </si>
  <si>
    <t>Nawierzchnia na zjazdach publicznych asfaltowych AC 11S 50/70  - grub.po zagęszcz. 4 cm</t>
  </si>
  <si>
    <t>V</t>
  </si>
  <si>
    <t>ODWODNIENIE</t>
  </si>
  <si>
    <t xml:space="preserve">Przepusty pod nawierzchnią główną </t>
  </si>
  <si>
    <t xml:space="preserve">D – 03.01.03A </t>
  </si>
  <si>
    <t>Przepusty  drogowe rurowe jednootworowe z rur PEHDo śr. 80 cm wraz z podsypką i zasypką zgodnie z PB</t>
  </si>
  <si>
    <t>Przepusty  drogowe rurowe jednootworowe z rur PEHDo śr. 100 cm wraz z podsypką i zasypką zgodnie z PB</t>
  </si>
  <si>
    <t>Ściana czołowa prefabrykat dla przepustu o śr. 80 cm lub umocnienie betonem i kamieniem polnym</t>
  </si>
  <si>
    <t>Ściana czołowa prefabrykat dla przepustu o śr. 100 cm lub umocnienie betonem i kamieniem polnym</t>
  </si>
  <si>
    <t xml:space="preserve">Przepusty pod zjazdami </t>
  </si>
  <si>
    <t>D-06.02.01A</t>
  </si>
  <si>
    <t>Ściana czołowa prefabrykat dla przepustu o śr. 40 cm lub umocnienie za pomocą kamienia polnego i betonu</t>
  </si>
  <si>
    <t>Rowy</t>
  </si>
  <si>
    <t>D-06.01.01</t>
  </si>
  <si>
    <t xml:space="preserve">Budowa rowów trapezowych 1:1,5m szerokości dna 0,4 m  wzdłuż drogi powiatowej </t>
  </si>
  <si>
    <t>Budowa rowów trójkątnych  1:1 m  wzdłuż drogi powiatowej</t>
  </si>
  <si>
    <t>Przebudowa - pogłębienie  i wyprofilowanie istniejących rowów do rowów trapezowych</t>
  </si>
  <si>
    <t>VI</t>
  </si>
  <si>
    <t>ROBOTY WYKOŃCZENIOWE</t>
  </si>
  <si>
    <t xml:space="preserve">Odmulenie rowów   </t>
  </si>
  <si>
    <t>VII</t>
  </si>
  <si>
    <t xml:space="preserve">ELEMANTY ULIC </t>
  </si>
  <si>
    <t>D-08.02.02</t>
  </si>
  <si>
    <t>D-08.01.01</t>
  </si>
  <si>
    <t>Płyty wskaźnikowe przy przejściach dla pieszych i zatoce autobusowej - szerokość 70 cm  2x(35x35x6) cm  na podsypce cementowo-piaskowej 1:4</t>
  </si>
  <si>
    <t>D-08.03.01</t>
  </si>
  <si>
    <t xml:space="preserve">Obrzeże betonowe 8x30 cm na podsypce cementowo-piaskowej 1:4 – chodnik, </t>
  </si>
  <si>
    <t>Regulacja istniejących urządzeń uzbrojenia terenu</t>
  </si>
  <si>
    <t>D-01.03.07</t>
  </si>
  <si>
    <t>Regulacja wysokościowa  studzienek teletechnicznych</t>
  </si>
  <si>
    <t>Zabezpieczenie rurami osłonowymi dwudzielnymi istniejącej sieci uzbrojenia teletechnicznego i elektrycznego</t>
  </si>
  <si>
    <t>VIII</t>
  </si>
  <si>
    <t>OZNAKOWANIE</t>
  </si>
  <si>
    <t xml:space="preserve">Oznakowanie pionowe (znaki średnie) </t>
  </si>
  <si>
    <t>D-07.01.01</t>
  </si>
  <si>
    <t>Ustawienie słupów rur stalowych o średnicy 70 mm do znaków pionowych wraz z wykopaniem i zasypaniem dołów oraz ubiciem.</t>
  </si>
  <si>
    <t>Bariery ochronne</t>
  </si>
  <si>
    <t xml:space="preserve">Oznakowanie poziome </t>
  </si>
  <si>
    <t>D-07.02.01</t>
  </si>
  <si>
    <t>Mechaniczne malowanie linii segregacyjnych i krawędziowych ciągłych  i przerywanych na jezdni farbą chlorokauczukową P-1b, P-1e, P-1a, P-4, P-13, P-17,...  wg. Projektu stałej organizacji ruchu</t>
  </si>
  <si>
    <t>m2</t>
  </si>
  <si>
    <t>Wartość kosztorysowa netto</t>
  </si>
  <si>
    <t>Podatek Vat 23%</t>
  </si>
  <si>
    <t>Wartość kosztorysowa brutto</t>
  </si>
  <si>
    <t>Rozbudowa drogi powiatowej nr 3542W Wierzbica - Modzrzejowice</t>
  </si>
  <si>
    <t xml:space="preserve"> od km 0+000 do km 3+648</t>
  </si>
  <si>
    <t xml:space="preserve">Krawężnik betonowy 20x30 cm na podsypce cementowo-piaskowej 1:4 i na ławie z oporem z betonu C12/15 </t>
  </si>
  <si>
    <t>Studnia retencyjna betonowa 1200  do połączenia przepustów w km 2+104</t>
  </si>
  <si>
    <t>POE - punktowe elementy odblaskowe kolor biały - 8 szt przy jednym przejściu dla pieszych</t>
  </si>
  <si>
    <t xml:space="preserve">Krawężnik betonowy 20x22 cm na podsypce cementowo-piaskowej 1:4 i na ławie z oporem z betonu C12/15 </t>
  </si>
  <si>
    <t>Cena jedostkowa</t>
  </si>
  <si>
    <r>
      <t>m</t>
    </r>
    <r>
      <rPr>
        <vertAlign val="superscript"/>
        <sz val="10"/>
        <rFont val="Cambria"/>
        <family val="1"/>
        <charset val="238"/>
      </rPr>
      <t>2</t>
    </r>
  </si>
  <si>
    <t xml:space="preserve">D-01.02.04,
D-05.03.11 </t>
  </si>
  <si>
    <r>
      <t>m</t>
    </r>
    <r>
      <rPr>
        <vertAlign val="superscript"/>
        <sz val="10"/>
        <rFont val="Cambria"/>
        <family val="1"/>
        <charset val="238"/>
      </rPr>
      <t>3</t>
    </r>
  </si>
  <si>
    <t>Mechaniczne wykonanie koryta w gruncie kategorii I-IV  z profilowaniem i zagęszczeniem podłoża  wraz z chodnikiem, poboczem i zjazdami od km 0+000 do km 0+630</t>
  </si>
  <si>
    <t xml:space="preserve">Mechaniczne wykonanie koryta w gruncie kategorii I-IV  z profilowaniem i zagęszczeniem podłoża  wraz z chodnikiem, poboczem i zjazdami od km  0+630 do km 2+200 </t>
  </si>
  <si>
    <t>Mechaniczne wykonanie koryta w gruncie kategorii I-IV  z profilowaniem i zagęszczeniem podłoża  wraz z poboczem i zjazdami od km 2+220 do 2+840</t>
  </si>
  <si>
    <t xml:space="preserve">Mechaniczne wykonanie koryta w gruncie kategorii I-IV  z profilowaniem i zagęszczeniem podłoża wraz z poboczem i zjazdami od 2+840 do km 3+648 </t>
  </si>
  <si>
    <t>Wykonanie warstwy mrozoochronnej  o CBR&gt;20% i k&gt;8m/dobę gr. 15 cm  od km 0+000 do km 0+630</t>
  </si>
  <si>
    <t xml:space="preserve">Wykonanie warstwy mrozoochronnej  o CBR&gt;20% i k&gt;8m/dobę gr. 15 cm od km  0+630 do km 2+200 </t>
  </si>
  <si>
    <t xml:space="preserve">Wykonanie warstwy mrozoochronnej  o CBR&gt;20% i k&gt;8m/dobę gr. 15 cm od 2+840 do km 3+648 </t>
  </si>
  <si>
    <t>Oczyszczenie i skropienie warstw konstrukcyjnych</t>
  </si>
  <si>
    <t>D-04.03.01</t>
  </si>
  <si>
    <t>Oczyszczenie i skropienie warstw bitumicznych emulsją asfaltową</t>
  </si>
  <si>
    <t>Nawierzchnia z betonu asfaltowego– AC 16 W 50/70   - grub.po zagęszcz. 5 cm od km 0+000 do km 0+630</t>
  </si>
  <si>
    <t>Nawierzchnia z betonu asfaltowego,AC 16 W 50/70   - grub.po zagęszcz. 5 cm od km 0+630 do km 2+200</t>
  </si>
  <si>
    <t>Nawierzchnia z betonu asfaltowego,AC 16 W 50/70   - grub.po zagęszcz. 5 cm od od 2+220 do 2+840</t>
  </si>
  <si>
    <t>Nawierzchnia z betonu asfaltowego,AC 16 W 50/70   - grub.po zagęszcz. 5 cm od km 2+840 do km 3+648</t>
  </si>
  <si>
    <t>Nawierzchnia na zjazdach publicznych asfaltowych AC 16 W 50/70   - grub.po zagęszcz. 5 cm</t>
  </si>
  <si>
    <t>Wasrtwa ścieralna</t>
  </si>
  <si>
    <t>Nawierzchnia z betonu asfaltowego,AC 11S 50/70  - grub.po zagęszcz. 4 cm od km 0+000 do km 0+630</t>
  </si>
  <si>
    <t>Nawierzchnia z betonu asfaltowego,AC 11S 50/70  - grub.po zagęszcz. 4 cm od km 0+630 do km 2+200</t>
  </si>
  <si>
    <t>Nawierzchnia z betonu asfaltowego,AC 11S 50/70  - grub.po zagęszcz. 4 cm od od 2+220 do 2+840</t>
  </si>
  <si>
    <t>Nawierzchnia z betonu asfaltowego,AC 11S 50/70  - grub.po zagęszcz. 4 cm od km 2+840 do km 3+648</t>
  </si>
  <si>
    <t>Istniejący przepust betonowy do przebudowy - wydłużenia lub  wymiany do L=12,0m  w km 2+277; Wraz z umocnieniem scianek czowłowych betonem i kamieniem polnym</t>
  </si>
  <si>
    <t xml:space="preserve">Przepust istniejacy do odmulenia  w km 3+156 
</t>
  </si>
  <si>
    <t>szt</t>
  </si>
  <si>
    <t>Umocnienie scianek czołowych istniejacych przepustów i przepustów do wydłużenia za pomocą betonu i kamieni polnych</t>
  </si>
  <si>
    <t>Przepusty  drogowe rurowe jednootworowe z rur PEHDo śr. 40 cm wraz z podsypką i zasypką zgodnie z PB. Średnia długość przepustu ok. 8,2 m</t>
  </si>
  <si>
    <t xml:space="preserve">Studzienki ściekowe uliczne , Fi 500 mm, z osadnikiem bez syfonu wraz z wpustem KPED 02.13 </t>
  </si>
  <si>
    <t>Kanały z rur typu PVC łączone na wcisk, Fi 200 mm (średnia długość 8m,  sztuk. 40)</t>
  </si>
  <si>
    <t>Wykonanie zabezpieczenia płytami ażurowymi typu "Krata", płyty 90x60x10 cm lub kamieniem polnym i betonem  przy wylocie przykanaliów</t>
  </si>
  <si>
    <t>Wzmocnienie skarp rowu wzdłuż zbiornika wodnego i wylotu przepustów w km  od 2+270 od 2+435, płytami betonowymi ażurowymi skarpowymi  90x60x10 na wysokosci 90 cm</t>
  </si>
  <si>
    <t xml:space="preserve">Humusowanie z obsianie trawą. Obsianie wolnych przestrzeni w tym rowów trawą </t>
  </si>
  <si>
    <t>Obrzeże betonowe 8x30 cm na podsypce cementowo-piaskowej 1:4 –  na zjazdach</t>
  </si>
  <si>
    <t>Tarcze znaków drogowych typu A typ 2</t>
  </si>
  <si>
    <t>Tarcze znaków drogowych typu D typ 2</t>
  </si>
  <si>
    <t>Tarcze znaków drogowych typu E typ 1</t>
  </si>
  <si>
    <t>Tarcze znaków drogowych typu T typ 1</t>
  </si>
  <si>
    <t>D-03.02.01A</t>
  </si>
  <si>
    <t>Drzew o obwodzie pnia do 99 cm wraz z karczowaniem pni oraz wywiezienien dłużyc gałęzi i karpin</t>
  </si>
  <si>
    <t>Drzew o obwodzie pnia  od 100 do 149 cm wraz z karczowaniem pni oraz wywiezienien dłużyc gałęzi i karpin</t>
  </si>
  <si>
    <t>Drzew o obwodzie pnia  od 150 do 199 cm wraz z karczowaniem pni oraz wywiezienien dłużyc gałęzi i karpin</t>
  </si>
  <si>
    <t>Drzew o obwodzie pnia od 200 do 250 cm wraz z karczowaniem pni oraz wywiezienien dłużyc gałęzi i karpin</t>
  </si>
  <si>
    <t>Odtworzenie trasy i punktów wysokościowych przy liniowych robotach ziemnych w terenie równinnym, inwentaryzacja powykonawcza,  wytyczenie granic działek zgodnie z decyzją ZRID</t>
  </si>
  <si>
    <t>……………………………………………….</t>
  </si>
  <si>
    <t>(podpis i pieczęć upełnomocnionego przedstawiciela Wykonawcy)</t>
  </si>
  <si>
    <t xml:space="preserve">Kruszywo naturalne  stabilizowane cementem  o Rm=2,5MPa grub. 10 cm - od km 2+220 do 2+840
</t>
  </si>
  <si>
    <t>Kruszywo naturalne stabilizowane cementem o Rm=2,5MPa i Rm=5Mpa</t>
  </si>
  <si>
    <t>D-04.05.01a</t>
  </si>
  <si>
    <t>D-04.10.01</t>
  </si>
  <si>
    <t xml:space="preserve">Podbudowa z mieszanki mineralno-cementowo-emulsyjnej (MCE) z doziarnieniem  kruszywem  -  grub.  20 cm  od km 0+000 do km 0+630
</t>
  </si>
  <si>
    <t xml:space="preserve">Podbudowa z mieszanki mineralno-cementowo-emulsyjnej (MCE) z doziarnieniem  kruszywem  -  grub.  20 cm   od km  0+630 do km 2+200
</t>
  </si>
  <si>
    <t xml:space="preserve">Podbudowa z mieszanki mineralno-cementowo-emulsyjnej (MCE) z doziarnieniem  kruszywem  -  grub.  20 cm   od km 2+220 do 2+840
</t>
  </si>
  <si>
    <t xml:space="preserve">Podbudowa z mieszanki mineralno-cementowo-emulsyjnej (MCE) z doziarnieniem  kruszywem  -  grub.  20 cm  od 2+840 do km 3+648
</t>
  </si>
  <si>
    <t>Podbudowa z mieszanki mineralno-cementowo-emulsyjnej (MCE) z doziarnieniem  kruszywem  -  grub.  20 cm  - zjazdy publiczne</t>
  </si>
  <si>
    <t xml:space="preserve">D-04.05.01a      </t>
  </si>
  <si>
    <t>Rozebranie nawierzchni z kostki betonowej po stronie projektowanego chodnika i przekazanie włościom po zapaletowaniu</t>
  </si>
  <si>
    <t xml:space="preserve">Regulacja wysokoćiowa zjazdów  z kostki betonowej w miejscu gdzie nie występuje projektowany chodnik </t>
  </si>
  <si>
    <t>Rozebranie przepustów pod zjazdami o średniej długości 7,0m i średnicy od 0,3 do 0,6m wykonanych z PEHD i betonu</t>
  </si>
  <si>
    <t xml:space="preserve">Rozebranie obrzeży betonowych wraz z ławą betonową </t>
  </si>
  <si>
    <t>Grunt stabilizowany cementem R = 2,5 MPa gr. 15 cm - chodnik</t>
  </si>
  <si>
    <t>Oczyszczenie i skropienie warstwy podbudowy z MCE  emulsją asfaltową</t>
  </si>
  <si>
    <t xml:space="preserve">Kruszywo naturalne  stabilizowane cementem  o Rm=2,5MPa grub. 10 cm - km  od 0+000 do 0+630; od 2+840 do 3+648
</t>
  </si>
  <si>
    <t>Podbudowa zasadnicza z betonu asfaltowego, AC  22 P 35/50- grubość po zagęszczeniu 7 cm  od km 0+000 do km 0+630</t>
  </si>
  <si>
    <t>Podbudowa zasadnicza z betonu asfaltowego, AC  22 P 35/50- grubość po zagęszczeniu 7 cm od km 0+630 do km 2+200</t>
  </si>
  <si>
    <t>Podbudowa zasadnicza z betonu asfaltowego, AC 22 P 35/50 - grubość po zagęszczeniu 7 cm  od od 2+220 do 2+840</t>
  </si>
  <si>
    <t>Podbudowa zasadnicza z betonu asfaltowego, AC 22 P 35/50- grubość po zagęszczeniu 7 cm  od km 2+840 do km 3+648</t>
  </si>
  <si>
    <t>Ściek liniowy klasy B125  (125x150) z kratą żeliwną mocowaną śrubami, na zjazdach o pochyleniu w kierunku posesji. Dla ok.  20 zjazdów.</t>
  </si>
  <si>
    <t>D-06.03.01A</t>
  </si>
  <si>
    <t>Kostka betonowa wibroprasowana (szara), mini faza, grub. 8 cm  na podsypce cementowo-piaskowej 1:4 grub. 3 cm– zjazdy indywidualne z kostki</t>
  </si>
  <si>
    <t>Kostka betonowa wibroprasowana (szara), mini faza, grub. 6  cm  na podsypce cementowo-piaskowej 1:4 – grub. 3 cm - chodnik, podejścia do furtek</t>
  </si>
  <si>
    <t>Kosztorys ofertowy wariantowy na zamówienie pn.</t>
  </si>
  <si>
    <t>Formularz 2.3.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</si>
</sst>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0"/>
      <name val="Cambria"/>
      <family val="1"/>
      <charset val="238"/>
    </font>
    <font>
      <sz val="11"/>
      <color indexed="8"/>
      <name val="Calibri"/>
      <family val="2"/>
      <charset val="238"/>
    </font>
    <font>
      <sz val="9"/>
      <name val="Cambria"/>
      <family val="1"/>
      <charset val="238"/>
    </font>
    <font>
      <b/>
      <sz val="10"/>
      <name val="Cambria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vertAlign val="superscript"/>
      <sz val="10"/>
      <name val="Cambria"/>
      <family val="1"/>
      <charset val="238"/>
    </font>
    <font>
      <sz val="10"/>
      <color theme="5" tint="-0.499984740745262"/>
      <name val="Cambria"/>
      <family val="1"/>
      <charset val="238"/>
    </font>
    <font>
      <sz val="10"/>
      <color indexed="8"/>
      <name val="Arial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9"/>
      <color rgb="FF000000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22"/>
      </patternFill>
    </fill>
    <fill>
      <patternFill patternType="solid">
        <fgColor theme="6" tint="-0.249977111117893"/>
        <bgColor indexed="47"/>
      </patternFill>
    </fill>
    <fill>
      <patternFill patternType="solid">
        <fgColor theme="6" tint="0.79998168889431442"/>
        <bgColor indexed="22"/>
      </patternFill>
    </fill>
    <fill>
      <patternFill patternType="solid">
        <fgColor theme="6" tint="0.79998168889431442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11" fillId="0" borderId="0" applyBorder="0" applyProtection="0"/>
  </cellStyleXfs>
  <cellXfs count="1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4" fontId="5" fillId="3" borderId="1" xfId="2" applyNumberFormat="1" applyFont="1" applyFill="1" applyBorder="1" applyAlignment="1">
      <alignment horizontal="center" vertical="center" wrapText="1"/>
    </xf>
    <xf numFmtId="1" fontId="3" fillId="3" borderId="1" xfId="2" applyNumberFormat="1" applyFont="1" applyFill="1" applyBorder="1" applyAlignment="1">
      <alignment horizontal="center" vertical="center" wrapText="1"/>
    </xf>
    <xf numFmtId="1" fontId="5" fillId="3" borderId="1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164" fontId="3" fillId="0" borderId="1" xfId="2" applyNumberFormat="1" applyFont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center" vertical="center" wrapText="1"/>
      <protection locked="0"/>
    </xf>
    <xf numFmtId="3" fontId="3" fillId="0" borderId="1" xfId="2" applyNumberFormat="1" applyFont="1" applyBorder="1" applyAlignment="1" applyProtection="1">
      <alignment horizontal="center" vertical="center" wrapText="1"/>
      <protection locked="0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left" vertical="center" wrapText="1"/>
    </xf>
    <xf numFmtId="0" fontId="3" fillId="0" borderId="1" xfId="3" applyNumberFormat="1" applyFont="1" applyFill="1" applyBorder="1" applyAlignment="1" applyProtection="1">
      <alignment vertical="center" wrapText="1"/>
    </xf>
    <xf numFmtId="0" fontId="3" fillId="0" borderId="1" xfId="4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164" fontId="3" fillId="0" borderId="1" xfId="4" applyNumberFormat="1" applyFont="1" applyBorder="1" applyAlignment="1">
      <alignment horizontal="center" vertical="center" wrapText="1"/>
    </xf>
    <xf numFmtId="3" fontId="5" fillId="0" borderId="1" xfId="2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164" fontId="3" fillId="0" borderId="1" xfId="4" applyNumberFormat="1" applyFont="1" applyBorder="1" applyAlignment="1">
      <alignment horizontal="left" vertical="center" wrapText="1"/>
    </xf>
    <xf numFmtId="4" fontId="3" fillId="0" borderId="2" xfId="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 wrapText="1"/>
    </xf>
    <xf numFmtId="164" fontId="3" fillId="0" borderId="4" xfId="2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3" xfId="2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left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/>
    </xf>
    <xf numFmtId="0" fontId="7" fillId="4" borderId="1" xfId="4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4" applyFont="1" applyFill="1" applyBorder="1" applyAlignment="1">
      <alignment horizontal="center" vertical="center" wrapText="1"/>
    </xf>
    <xf numFmtId="164" fontId="6" fillId="4" borderId="1" xfId="4" applyNumberFormat="1" applyFont="1" applyFill="1" applyBorder="1" applyAlignment="1">
      <alignment horizontal="left" vertical="center" wrapText="1"/>
    </xf>
    <xf numFmtId="0" fontId="6" fillId="4" borderId="1" xfId="2" applyFont="1" applyFill="1" applyBorder="1" applyAlignment="1" applyProtection="1">
      <alignment horizontal="center"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6" fillId="5" borderId="1" xfId="5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 wrapText="1"/>
    </xf>
    <xf numFmtId="0" fontId="6" fillId="6" borderId="1" xfId="3" applyNumberFormat="1" applyFont="1" applyFill="1" applyBorder="1" applyAlignment="1" applyProtection="1">
      <alignment vertical="center" wrapText="1"/>
    </xf>
    <xf numFmtId="4" fontId="6" fillId="6" borderId="1" xfId="1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7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vertical="center" wrapText="1"/>
    </xf>
    <xf numFmtId="0" fontId="6" fillId="6" borderId="1" xfId="4" applyFont="1" applyFill="1" applyBorder="1" applyAlignment="1">
      <alignment horizontal="center" vertical="center"/>
    </xf>
    <xf numFmtId="0" fontId="7" fillId="6" borderId="1" xfId="4" applyFont="1" applyFill="1" applyBorder="1" applyAlignment="1">
      <alignment horizontal="center" vertical="center"/>
    </xf>
    <xf numFmtId="0" fontId="6" fillId="6" borderId="1" xfId="4" applyFont="1" applyFill="1" applyBorder="1" applyAlignment="1">
      <alignment vertical="center" wrapText="1"/>
    </xf>
    <xf numFmtId="0" fontId="6" fillId="6" borderId="1" xfId="2" applyFont="1" applyFill="1" applyBorder="1" applyAlignment="1" applyProtection="1">
      <alignment horizontal="center" vertical="center" wrapText="1"/>
      <protection locked="0"/>
    </xf>
    <xf numFmtId="3" fontId="7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4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 applyProtection="1">
      <alignment horizontal="center" vertical="center" wrapText="1"/>
      <protection locked="0"/>
    </xf>
    <xf numFmtId="0" fontId="7" fillId="6" borderId="1" xfId="3" applyNumberFormat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6" fillId="7" borderId="1" xfId="5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0" fontId="0" fillId="0" borderId="0" xfId="0" applyFont="1"/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4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" fontId="0" fillId="0" borderId="0" xfId="0" applyNumberFormat="1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/>
    <xf numFmtId="4" fontId="14" fillId="0" borderId="1" xfId="0" applyNumberFormat="1" applyFont="1" applyBorder="1"/>
    <xf numFmtId="0" fontId="13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Border="1"/>
    <xf numFmtId="0" fontId="5" fillId="0" borderId="1" xfId="1" applyFont="1" applyBorder="1" applyAlignment="1">
      <alignment horizontal="center" vertical="center" wrapText="1"/>
    </xf>
    <xf numFmtId="4" fontId="0" fillId="0" borderId="0" xfId="0" applyNumberFormat="1" applyFont="1"/>
    <xf numFmtId="0" fontId="16" fillId="0" borderId="5" xfId="0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left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</cellXfs>
  <cellStyles count="6">
    <cellStyle name="Normalny" xfId="0" builtinId="0"/>
    <cellStyle name="Normalny 13" xfId="5" xr:uid="{3D155D3F-9E91-469C-8C4B-A9C696151112}"/>
    <cellStyle name="Normalny 2 2" xfId="3" xr:uid="{57B8E5A9-AB31-480F-B351-8F906044C695}"/>
    <cellStyle name="Normalny 3" xfId="1" xr:uid="{00000000-0005-0000-0000-000001000000}"/>
    <cellStyle name="Normalny 4" xfId="4" xr:uid="{BA54FBCB-E844-449F-B128-440051D0279F}"/>
    <cellStyle name="Normalny 6" xfId="2" xr:uid="{9284527D-FDC8-4DC9-B7C1-B55F88A636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8"/>
  <sheetViews>
    <sheetView tabSelected="1" view="pageBreakPreview" zoomScale="130" zoomScaleNormal="100" zoomScaleSheetLayoutView="130" workbookViewId="0">
      <selection activeCell="J9" sqref="J9"/>
    </sheetView>
  </sheetViews>
  <sheetFormatPr defaultRowHeight="15"/>
  <cols>
    <col min="1" max="1" width="4.7109375" customWidth="1"/>
    <col min="2" max="2" width="12" customWidth="1"/>
    <col min="3" max="3" width="40.7109375" style="96" customWidth="1"/>
    <col min="5" max="5" width="9.7109375" style="92" bestFit="1" customWidth="1"/>
    <col min="7" max="7" width="14.28515625" customWidth="1"/>
  </cols>
  <sheetData>
    <row r="1" spans="1:7" ht="18.75">
      <c r="C1" s="98"/>
      <c r="D1" s="99"/>
      <c r="E1" s="115" t="s">
        <v>185</v>
      </c>
      <c r="F1" s="115"/>
      <c r="G1" s="115"/>
    </row>
    <row r="2" spans="1:7" ht="18.75">
      <c r="C2" s="116" t="s">
        <v>184</v>
      </c>
      <c r="D2" s="116"/>
      <c r="E2" s="116"/>
      <c r="F2" s="99"/>
      <c r="G2" s="99"/>
    </row>
    <row r="3" spans="1:7" ht="18.75">
      <c r="B3" s="115" t="s">
        <v>106</v>
      </c>
      <c r="C3" s="115"/>
      <c r="D3" s="115"/>
      <c r="E3" s="115"/>
      <c r="F3" s="115"/>
    </row>
    <row r="4" spans="1:7" ht="18.75">
      <c r="B4" s="115" t="s">
        <v>107</v>
      </c>
      <c r="C4" s="115"/>
      <c r="D4" s="115"/>
      <c r="E4" s="115"/>
      <c r="F4" s="115"/>
    </row>
    <row r="5" spans="1:7" ht="36">
      <c r="A5" s="14" t="s">
        <v>0</v>
      </c>
      <c r="B5" s="15" t="s">
        <v>1</v>
      </c>
      <c r="C5" s="14" t="s">
        <v>2</v>
      </c>
      <c r="D5" s="16" t="s">
        <v>3</v>
      </c>
      <c r="E5" s="16" t="s">
        <v>4</v>
      </c>
      <c r="F5" s="17" t="s">
        <v>112</v>
      </c>
      <c r="G5" s="16" t="s">
        <v>5</v>
      </c>
    </row>
    <row r="6" spans="1:7">
      <c r="A6" s="18">
        <v>1</v>
      </c>
      <c r="B6" s="19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</row>
    <row r="7" spans="1:7">
      <c r="A7" s="52" t="s">
        <v>6</v>
      </c>
      <c r="B7" s="53"/>
      <c r="C7" s="54" t="s">
        <v>7</v>
      </c>
      <c r="D7" s="55" t="s">
        <v>8</v>
      </c>
      <c r="E7" s="90" t="s">
        <v>8</v>
      </c>
      <c r="F7" s="55" t="s">
        <v>8</v>
      </c>
      <c r="G7" s="56" t="s">
        <v>8</v>
      </c>
    </row>
    <row r="8" spans="1:7" ht="25.5">
      <c r="A8" s="69"/>
      <c r="B8" s="70"/>
      <c r="C8" s="71" t="s">
        <v>9</v>
      </c>
      <c r="D8" s="72" t="s">
        <v>8</v>
      </c>
      <c r="E8" s="91" t="s">
        <v>8</v>
      </c>
      <c r="F8" s="72" t="s">
        <v>8</v>
      </c>
      <c r="G8" s="73" t="s">
        <v>8</v>
      </c>
    </row>
    <row r="9" spans="1:7" ht="63.75">
      <c r="A9" s="20">
        <v>1</v>
      </c>
      <c r="B9" s="21" t="s">
        <v>10</v>
      </c>
      <c r="C9" s="22" t="s">
        <v>156</v>
      </c>
      <c r="D9" s="23" t="s">
        <v>11</v>
      </c>
      <c r="E9" s="3">
        <v>3.65</v>
      </c>
      <c r="F9" s="3">
        <v>0</v>
      </c>
      <c r="G9" s="24">
        <f>E9*F9</f>
        <v>0</v>
      </c>
    </row>
    <row r="10" spans="1:7">
      <c r="A10" s="74"/>
      <c r="B10" s="70"/>
      <c r="C10" s="75" t="s">
        <v>12</v>
      </c>
      <c r="D10" s="72" t="s">
        <v>8</v>
      </c>
      <c r="E10" s="91" t="s">
        <v>8</v>
      </c>
      <c r="F10" s="72" t="s">
        <v>8</v>
      </c>
      <c r="G10" s="73" t="s">
        <v>8</v>
      </c>
    </row>
    <row r="11" spans="1:7" ht="38.25">
      <c r="A11" s="2">
        <f>A9+1</f>
        <v>2</v>
      </c>
      <c r="B11" s="118" t="s">
        <v>13</v>
      </c>
      <c r="C11" s="12" t="s">
        <v>152</v>
      </c>
      <c r="D11" s="25" t="s">
        <v>14</v>
      </c>
      <c r="E11" s="3">
        <v>9</v>
      </c>
      <c r="F11" s="3">
        <v>0</v>
      </c>
      <c r="G11" s="24">
        <f t="shared" ref="G11:G14" si="0">E11*F11</f>
        <v>0</v>
      </c>
    </row>
    <row r="12" spans="1:7" ht="38.25">
      <c r="A12" s="2">
        <f>A11+1</f>
        <v>3</v>
      </c>
      <c r="B12" s="118"/>
      <c r="C12" s="12" t="s">
        <v>153</v>
      </c>
      <c r="D12" s="25" t="s">
        <v>14</v>
      </c>
      <c r="E12" s="3">
        <v>11</v>
      </c>
      <c r="F12" s="3">
        <v>0</v>
      </c>
      <c r="G12" s="24">
        <f t="shared" si="0"/>
        <v>0</v>
      </c>
    </row>
    <row r="13" spans="1:7" ht="38.25">
      <c r="A13" s="2">
        <f>A12+1</f>
        <v>4</v>
      </c>
      <c r="B13" s="118"/>
      <c r="C13" s="12" t="s">
        <v>154</v>
      </c>
      <c r="D13" s="25" t="s">
        <v>14</v>
      </c>
      <c r="E13" s="3">
        <v>4</v>
      </c>
      <c r="F13" s="3">
        <v>0</v>
      </c>
      <c r="G13" s="24">
        <f t="shared" si="0"/>
        <v>0</v>
      </c>
    </row>
    <row r="14" spans="1:7" ht="38.25">
      <c r="A14" s="2">
        <f>A13+1</f>
        <v>5</v>
      </c>
      <c r="B14" s="118"/>
      <c r="C14" s="12" t="s">
        <v>155</v>
      </c>
      <c r="D14" s="25" t="s">
        <v>14</v>
      </c>
      <c r="E14" s="3">
        <v>3</v>
      </c>
      <c r="F14" s="3">
        <v>0</v>
      </c>
      <c r="G14" s="24">
        <f t="shared" si="0"/>
        <v>0</v>
      </c>
    </row>
    <row r="15" spans="1:7">
      <c r="A15" s="69"/>
      <c r="B15" s="76"/>
      <c r="C15" s="77" t="s">
        <v>15</v>
      </c>
      <c r="D15" s="72" t="s">
        <v>8</v>
      </c>
      <c r="E15" s="91" t="s">
        <v>8</v>
      </c>
      <c r="F15" s="72" t="s">
        <v>8</v>
      </c>
      <c r="G15" s="73" t="s">
        <v>8</v>
      </c>
    </row>
    <row r="16" spans="1:7" ht="51">
      <c r="A16" s="2">
        <f>A14+1</f>
        <v>6</v>
      </c>
      <c r="B16" s="21" t="s">
        <v>16</v>
      </c>
      <c r="C16" s="22" t="s">
        <v>17</v>
      </c>
      <c r="D16" s="26" t="s">
        <v>113</v>
      </c>
      <c r="E16" s="97">
        <v>12600</v>
      </c>
      <c r="F16" s="3">
        <v>0</v>
      </c>
      <c r="G16" s="24">
        <f>E16*F16</f>
        <v>0</v>
      </c>
    </row>
    <row r="17" spans="1:7">
      <c r="A17" s="69"/>
      <c r="B17" s="76"/>
      <c r="C17" s="77" t="s">
        <v>18</v>
      </c>
      <c r="D17" s="72" t="s">
        <v>8</v>
      </c>
      <c r="E17" s="91" t="s">
        <v>8</v>
      </c>
      <c r="F17" s="72" t="s">
        <v>8</v>
      </c>
      <c r="G17" s="73" t="s">
        <v>8</v>
      </c>
    </row>
    <row r="18" spans="1:7" ht="38.25">
      <c r="A18" s="106">
        <f>A16+1</f>
        <v>7</v>
      </c>
      <c r="B18" s="107" t="s">
        <v>19</v>
      </c>
      <c r="C18" s="108" t="s">
        <v>169</v>
      </c>
      <c r="D18" s="109" t="s">
        <v>113</v>
      </c>
      <c r="E18" s="110">
        <v>271</v>
      </c>
      <c r="F18" s="110">
        <v>0</v>
      </c>
      <c r="G18" s="93">
        <f t="shared" ref="G18:G30" si="1">E18*F18</f>
        <v>0</v>
      </c>
    </row>
    <row r="19" spans="1:7" ht="38.25">
      <c r="A19" s="106">
        <f t="shared" ref="A19:A24" si="2">A18+1</f>
        <v>8</v>
      </c>
      <c r="B19" s="107" t="s">
        <v>19</v>
      </c>
      <c r="C19" s="108" t="s">
        <v>170</v>
      </c>
      <c r="D19" s="109" t="s">
        <v>113</v>
      </c>
      <c r="E19" s="110">
        <f>560-E18</f>
        <v>289</v>
      </c>
      <c r="F19" s="110">
        <v>0</v>
      </c>
      <c r="G19" s="93">
        <f t="shared" ref="G19:G23" si="3">E19*F19</f>
        <v>0</v>
      </c>
    </row>
    <row r="20" spans="1:7" ht="25.5">
      <c r="A20" s="106">
        <f t="shared" si="2"/>
        <v>9</v>
      </c>
      <c r="B20" s="107" t="s">
        <v>19</v>
      </c>
      <c r="C20" s="108" t="s">
        <v>172</v>
      </c>
      <c r="D20" s="109" t="s">
        <v>23</v>
      </c>
      <c r="E20" s="110">
        <f>9*8</f>
        <v>72</v>
      </c>
      <c r="F20" s="110">
        <v>0</v>
      </c>
      <c r="G20" s="93">
        <f t="shared" si="3"/>
        <v>0</v>
      </c>
    </row>
    <row r="21" spans="1:7">
      <c r="A21" s="111">
        <f t="shared" si="2"/>
        <v>10</v>
      </c>
      <c r="B21" s="107" t="s">
        <v>19</v>
      </c>
      <c r="C21" s="28" t="s">
        <v>20</v>
      </c>
      <c r="D21" s="109" t="s">
        <v>113</v>
      </c>
      <c r="E21" s="110">
        <v>448</v>
      </c>
      <c r="F21" s="110">
        <v>0</v>
      </c>
      <c r="G21" s="93">
        <f t="shared" si="3"/>
        <v>0</v>
      </c>
    </row>
    <row r="22" spans="1:7">
      <c r="A22" s="111">
        <f t="shared" si="2"/>
        <v>11</v>
      </c>
      <c r="B22" s="107" t="s">
        <v>19</v>
      </c>
      <c r="C22" s="112" t="s">
        <v>21</v>
      </c>
      <c r="D22" s="109" t="s">
        <v>113</v>
      </c>
      <c r="E22" s="110">
        <f>E18+50</f>
        <v>321</v>
      </c>
      <c r="F22" s="110">
        <v>0</v>
      </c>
      <c r="G22" s="93">
        <f t="shared" si="3"/>
        <v>0</v>
      </c>
    </row>
    <row r="23" spans="1:7" ht="38.25">
      <c r="A23" s="111">
        <f t="shared" si="2"/>
        <v>12</v>
      </c>
      <c r="B23" s="107" t="s">
        <v>19</v>
      </c>
      <c r="C23" s="28" t="s">
        <v>171</v>
      </c>
      <c r="D23" s="109" t="s">
        <v>14</v>
      </c>
      <c r="E23" s="110">
        <v>27</v>
      </c>
      <c r="F23" s="110">
        <v>0</v>
      </c>
      <c r="G23" s="93">
        <f t="shared" si="3"/>
        <v>0</v>
      </c>
    </row>
    <row r="24" spans="1:7">
      <c r="A24" s="2">
        <f t="shared" si="2"/>
        <v>13</v>
      </c>
      <c r="B24" s="8" t="s">
        <v>19</v>
      </c>
      <c r="C24" s="28" t="s">
        <v>22</v>
      </c>
      <c r="D24" s="26" t="s">
        <v>23</v>
      </c>
      <c r="E24" s="3">
        <v>182</v>
      </c>
      <c r="F24" s="3">
        <v>0</v>
      </c>
      <c r="G24" s="24">
        <f t="shared" si="1"/>
        <v>0</v>
      </c>
    </row>
    <row r="25" spans="1:7" ht="51">
      <c r="A25" s="2">
        <f t="shared" ref="A25:A30" si="4">A24+1</f>
        <v>14</v>
      </c>
      <c r="B25" s="8" t="s">
        <v>19</v>
      </c>
      <c r="C25" s="27" t="s">
        <v>24</v>
      </c>
      <c r="D25" s="26" t="s">
        <v>113</v>
      </c>
      <c r="E25" s="3">
        <v>12731</v>
      </c>
      <c r="F25" s="3">
        <v>0</v>
      </c>
      <c r="G25" s="24">
        <f t="shared" si="1"/>
        <v>0</v>
      </c>
    </row>
    <row r="26" spans="1:7" ht="51">
      <c r="A26" s="2">
        <f t="shared" si="4"/>
        <v>15</v>
      </c>
      <c r="B26" s="8" t="s">
        <v>19</v>
      </c>
      <c r="C26" s="27" t="s">
        <v>25</v>
      </c>
      <c r="D26" s="26" t="s">
        <v>113</v>
      </c>
      <c r="E26" s="3">
        <v>6946</v>
      </c>
      <c r="F26" s="3">
        <v>0</v>
      </c>
      <c r="G26" s="24">
        <f t="shared" si="1"/>
        <v>0</v>
      </c>
    </row>
    <row r="27" spans="1:7" ht="51">
      <c r="A27" s="2">
        <f t="shared" si="4"/>
        <v>16</v>
      </c>
      <c r="B27" s="8" t="s">
        <v>114</v>
      </c>
      <c r="C27" s="28" t="s">
        <v>26</v>
      </c>
      <c r="D27" s="26" t="s">
        <v>113</v>
      </c>
      <c r="E27" s="3">
        <v>12731</v>
      </c>
      <c r="F27" s="3">
        <v>0</v>
      </c>
      <c r="G27" s="24">
        <f t="shared" si="1"/>
        <v>0</v>
      </c>
    </row>
    <row r="28" spans="1:7" ht="51">
      <c r="A28" s="2">
        <f t="shared" si="4"/>
        <v>17</v>
      </c>
      <c r="B28" s="8" t="s">
        <v>114</v>
      </c>
      <c r="C28" s="28" t="s">
        <v>27</v>
      </c>
      <c r="D28" s="26" t="s">
        <v>113</v>
      </c>
      <c r="E28" s="3">
        <v>6946</v>
      </c>
      <c r="F28" s="3">
        <v>0</v>
      </c>
      <c r="G28" s="24">
        <f t="shared" si="1"/>
        <v>0</v>
      </c>
    </row>
    <row r="29" spans="1:7" ht="25.5">
      <c r="A29" s="2">
        <f t="shared" si="4"/>
        <v>18</v>
      </c>
      <c r="B29" s="8" t="s">
        <v>19</v>
      </c>
      <c r="C29" s="12" t="s">
        <v>28</v>
      </c>
      <c r="D29" s="26" t="s">
        <v>14</v>
      </c>
      <c r="E29" s="3">
        <v>19</v>
      </c>
      <c r="F29" s="3">
        <v>0</v>
      </c>
      <c r="G29" s="24">
        <f t="shared" si="1"/>
        <v>0</v>
      </c>
    </row>
    <row r="30" spans="1:7">
      <c r="A30" s="2">
        <f t="shared" si="4"/>
        <v>19</v>
      </c>
      <c r="B30" s="8" t="s">
        <v>19</v>
      </c>
      <c r="C30" s="28" t="s">
        <v>29</v>
      </c>
      <c r="D30" s="26" t="s">
        <v>14</v>
      </c>
      <c r="E30" s="3">
        <v>7</v>
      </c>
      <c r="F30" s="3">
        <v>0</v>
      </c>
      <c r="G30" s="24">
        <f t="shared" si="1"/>
        <v>0</v>
      </c>
    </row>
    <row r="31" spans="1:7">
      <c r="A31" s="57" t="s">
        <v>30</v>
      </c>
      <c r="B31" s="58"/>
      <c r="C31" s="94" t="s">
        <v>31</v>
      </c>
      <c r="D31" s="55" t="s">
        <v>8</v>
      </c>
      <c r="E31" s="90" t="s">
        <v>8</v>
      </c>
      <c r="F31" s="55" t="s">
        <v>8</v>
      </c>
      <c r="G31" s="56" t="s">
        <v>8</v>
      </c>
    </row>
    <row r="32" spans="1:7">
      <c r="A32" s="78"/>
      <c r="B32" s="79"/>
      <c r="C32" s="80" t="s">
        <v>32</v>
      </c>
      <c r="D32" s="72" t="s">
        <v>8</v>
      </c>
      <c r="E32" s="91" t="s">
        <v>8</v>
      </c>
      <c r="F32" s="72" t="s">
        <v>8</v>
      </c>
      <c r="G32" s="73" t="s">
        <v>8</v>
      </c>
    </row>
    <row r="33" spans="1:7" ht="25.5">
      <c r="A33" s="29">
        <f>A30+1</f>
        <v>20</v>
      </c>
      <c r="B33" s="30" t="s">
        <v>33</v>
      </c>
      <c r="C33" s="31" t="s">
        <v>34</v>
      </c>
      <c r="D33" s="32" t="s">
        <v>115</v>
      </c>
      <c r="E33" s="3">
        <v>11605.19</v>
      </c>
      <c r="F33" s="3">
        <v>0</v>
      </c>
      <c r="G33" s="24">
        <f>E33*F33</f>
        <v>0</v>
      </c>
    </row>
    <row r="34" spans="1:7">
      <c r="A34" s="78"/>
      <c r="B34" s="79"/>
      <c r="C34" s="80" t="s">
        <v>35</v>
      </c>
      <c r="D34" s="72" t="s">
        <v>8</v>
      </c>
      <c r="E34" s="91" t="s">
        <v>8</v>
      </c>
      <c r="F34" s="72" t="s">
        <v>8</v>
      </c>
      <c r="G34" s="73" t="s">
        <v>8</v>
      </c>
    </row>
    <row r="35" spans="1:7" ht="38.25">
      <c r="A35" s="29">
        <f>A33+1</f>
        <v>21</v>
      </c>
      <c r="B35" s="30" t="s">
        <v>36</v>
      </c>
      <c r="C35" s="31" t="s">
        <v>37</v>
      </c>
      <c r="D35" s="32" t="s">
        <v>115</v>
      </c>
      <c r="E35" s="3">
        <v>2615</v>
      </c>
      <c r="F35" s="3">
        <v>0</v>
      </c>
      <c r="G35" s="24">
        <f>E35*F35</f>
        <v>0</v>
      </c>
    </row>
    <row r="36" spans="1:7">
      <c r="A36" s="59" t="s">
        <v>38</v>
      </c>
      <c r="B36" s="60"/>
      <c r="C36" s="68" t="s">
        <v>39</v>
      </c>
      <c r="D36" s="55" t="s">
        <v>8</v>
      </c>
      <c r="E36" s="90" t="s">
        <v>8</v>
      </c>
      <c r="F36" s="55" t="s">
        <v>8</v>
      </c>
      <c r="G36" s="56" t="s">
        <v>8</v>
      </c>
    </row>
    <row r="37" spans="1:7" ht="25.5">
      <c r="A37" s="81"/>
      <c r="B37" s="82"/>
      <c r="C37" s="77" t="s">
        <v>40</v>
      </c>
      <c r="D37" s="72" t="s">
        <v>8</v>
      </c>
      <c r="E37" s="91" t="s">
        <v>8</v>
      </c>
      <c r="F37" s="72" t="s">
        <v>8</v>
      </c>
      <c r="G37" s="73" t="s">
        <v>8</v>
      </c>
    </row>
    <row r="38" spans="1:7" ht="51">
      <c r="A38" s="29">
        <f>A35+1</f>
        <v>22</v>
      </c>
      <c r="B38" s="33" t="s">
        <v>41</v>
      </c>
      <c r="C38" s="7" t="s">
        <v>116</v>
      </c>
      <c r="D38" s="32" t="s">
        <v>113</v>
      </c>
      <c r="E38" s="3">
        <v>6022.7</v>
      </c>
      <c r="F38" s="3">
        <v>0</v>
      </c>
      <c r="G38" s="24">
        <f t="shared" ref="G38:G41" si="5">E38*F38</f>
        <v>0</v>
      </c>
    </row>
    <row r="39" spans="1:7" ht="51">
      <c r="A39" s="2">
        <f t="shared" ref="A39:A41" si="6">A38+1</f>
        <v>23</v>
      </c>
      <c r="B39" s="33" t="s">
        <v>41</v>
      </c>
      <c r="C39" s="7" t="s">
        <v>117</v>
      </c>
      <c r="D39" s="32" t="s">
        <v>113</v>
      </c>
      <c r="E39" s="3">
        <v>14091.8</v>
      </c>
      <c r="F39" s="3">
        <v>0</v>
      </c>
      <c r="G39" s="24">
        <f t="shared" si="5"/>
        <v>0</v>
      </c>
    </row>
    <row r="40" spans="1:7" ht="51">
      <c r="A40" s="2">
        <f t="shared" si="6"/>
        <v>24</v>
      </c>
      <c r="B40" s="33" t="s">
        <v>41</v>
      </c>
      <c r="C40" s="7" t="s">
        <v>118</v>
      </c>
      <c r="D40" s="32" t="s">
        <v>113</v>
      </c>
      <c r="E40" s="3">
        <v>7157.5</v>
      </c>
      <c r="F40" s="3">
        <v>0</v>
      </c>
      <c r="G40" s="24">
        <f t="shared" si="5"/>
        <v>0</v>
      </c>
    </row>
    <row r="41" spans="1:7" ht="51">
      <c r="A41" s="2">
        <f t="shared" si="6"/>
        <v>25</v>
      </c>
      <c r="B41" s="33" t="s">
        <v>41</v>
      </c>
      <c r="C41" s="7" t="s">
        <v>119</v>
      </c>
      <c r="D41" s="32" t="s">
        <v>113</v>
      </c>
      <c r="E41" s="3">
        <v>6957.36</v>
      </c>
      <c r="F41" s="3">
        <v>0</v>
      </c>
      <c r="G41" s="24">
        <f t="shared" si="5"/>
        <v>0</v>
      </c>
    </row>
    <row r="42" spans="1:7">
      <c r="A42" s="69"/>
      <c r="B42" s="76"/>
      <c r="C42" s="77" t="s">
        <v>42</v>
      </c>
      <c r="D42" s="72" t="s">
        <v>8</v>
      </c>
      <c r="E42" s="91" t="s">
        <v>8</v>
      </c>
      <c r="F42" s="72" t="s">
        <v>8</v>
      </c>
      <c r="G42" s="73" t="s">
        <v>8</v>
      </c>
    </row>
    <row r="43" spans="1:7" ht="38.25">
      <c r="A43" s="34">
        <f>A41+1</f>
        <v>26</v>
      </c>
      <c r="B43" s="6" t="s">
        <v>181</v>
      </c>
      <c r="C43" s="7" t="s">
        <v>44</v>
      </c>
      <c r="D43" s="26" t="s">
        <v>113</v>
      </c>
      <c r="E43" s="3">
        <v>5185</v>
      </c>
      <c r="F43" s="3">
        <v>0</v>
      </c>
      <c r="G43" s="93">
        <f>E43*F43</f>
        <v>0</v>
      </c>
    </row>
    <row r="44" spans="1:7" ht="25.5">
      <c r="A44" s="69"/>
      <c r="B44" s="83"/>
      <c r="C44" s="77" t="s">
        <v>45</v>
      </c>
      <c r="D44" s="72" t="s">
        <v>8</v>
      </c>
      <c r="E44" s="91" t="s">
        <v>8</v>
      </c>
      <c r="F44" s="72" t="s">
        <v>8</v>
      </c>
      <c r="G44" s="73" t="s">
        <v>8</v>
      </c>
    </row>
    <row r="45" spans="1:7" ht="38.25">
      <c r="A45" s="34">
        <f>A43+1</f>
        <v>27</v>
      </c>
      <c r="B45" s="35" t="s">
        <v>46</v>
      </c>
      <c r="C45" s="36" t="s">
        <v>47</v>
      </c>
      <c r="D45" s="32" t="s">
        <v>113</v>
      </c>
      <c r="E45" s="3">
        <v>5719.5</v>
      </c>
      <c r="F45" s="3">
        <v>0</v>
      </c>
      <c r="G45" s="24">
        <f t="shared" ref="G45:G50" si="7">E45*F45</f>
        <v>0</v>
      </c>
    </row>
    <row r="46" spans="1:7" ht="38.25">
      <c r="A46" s="2">
        <f t="shared" ref="A46:A50" si="8">A45+1</f>
        <v>28</v>
      </c>
      <c r="B46" s="35" t="s">
        <v>46</v>
      </c>
      <c r="C46" s="36" t="s">
        <v>120</v>
      </c>
      <c r="D46" s="32" t="s">
        <v>113</v>
      </c>
      <c r="E46" s="3">
        <v>4041.2</v>
      </c>
      <c r="F46" s="3">
        <v>0</v>
      </c>
      <c r="G46" s="24">
        <f t="shared" si="7"/>
        <v>0</v>
      </c>
    </row>
    <row r="47" spans="1:7" ht="38.25">
      <c r="A47" s="2">
        <f t="shared" si="8"/>
        <v>29</v>
      </c>
      <c r="B47" s="35" t="s">
        <v>46</v>
      </c>
      <c r="C47" s="36" t="s">
        <v>121</v>
      </c>
      <c r="D47" s="32" t="s">
        <v>113</v>
      </c>
      <c r="E47" s="3">
        <v>9816.7999999999993</v>
      </c>
      <c r="F47" s="3">
        <v>0</v>
      </c>
      <c r="G47" s="24">
        <f t="shared" si="7"/>
        <v>0</v>
      </c>
    </row>
    <row r="48" spans="1:7" ht="38.25">
      <c r="A48" s="2">
        <f t="shared" si="8"/>
        <v>30</v>
      </c>
      <c r="B48" s="35" t="s">
        <v>46</v>
      </c>
      <c r="C48" s="36" t="s">
        <v>122</v>
      </c>
      <c r="D48" s="32" t="s">
        <v>113</v>
      </c>
      <c r="E48" s="3">
        <v>5229.76</v>
      </c>
      <c r="F48" s="3">
        <v>0</v>
      </c>
      <c r="G48" s="24">
        <f t="shared" si="7"/>
        <v>0</v>
      </c>
    </row>
    <row r="49" spans="1:7" ht="38.25">
      <c r="A49" s="2">
        <f t="shared" si="8"/>
        <v>31</v>
      </c>
      <c r="B49" s="35" t="s">
        <v>46</v>
      </c>
      <c r="C49" s="36" t="s">
        <v>48</v>
      </c>
      <c r="D49" s="32" t="s">
        <v>113</v>
      </c>
      <c r="E49" s="3">
        <v>36.5</v>
      </c>
      <c r="F49" s="3">
        <v>0</v>
      </c>
      <c r="G49" s="24">
        <f t="shared" si="7"/>
        <v>0</v>
      </c>
    </row>
    <row r="50" spans="1:7" ht="25.5">
      <c r="A50" s="2">
        <f t="shared" si="8"/>
        <v>32</v>
      </c>
      <c r="B50" s="35" t="s">
        <v>46</v>
      </c>
      <c r="C50" s="36" t="s">
        <v>49</v>
      </c>
      <c r="D50" s="32" t="s">
        <v>113</v>
      </c>
      <c r="E50" s="3">
        <v>5184</v>
      </c>
      <c r="F50" s="3">
        <v>0</v>
      </c>
      <c r="G50" s="93">
        <f t="shared" si="7"/>
        <v>0</v>
      </c>
    </row>
    <row r="51" spans="1:7" ht="25.5">
      <c r="A51" s="69"/>
      <c r="B51" s="76"/>
      <c r="C51" s="77" t="s">
        <v>50</v>
      </c>
      <c r="D51" s="72" t="s">
        <v>8</v>
      </c>
      <c r="E51" s="91" t="s">
        <v>8</v>
      </c>
      <c r="F51" s="72" t="s">
        <v>8</v>
      </c>
      <c r="G51" s="73" t="s">
        <v>8</v>
      </c>
    </row>
    <row r="52" spans="1:7" ht="51">
      <c r="A52" s="34">
        <f>A50+1</f>
        <v>33</v>
      </c>
      <c r="B52" s="105" t="s">
        <v>162</v>
      </c>
      <c r="C52" s="27" t="s">
        <v>163</v>
      </c>
      <c r="D52" s="26" t="s">
        <v>113</v>
      </c>
      <c r="E52" s="3">
        <v>3997.1</v>
      </c>
      <c r="F52" s="3">
        <v>0</v>
      </c>
      <c r="G52" s="24">
        <f t="shared" ref="G52:G57" si="9">E52*F52</f>
        <v>0</v>
      </c>
    </row>
    <row r="53" spans="1:7" ht="51">
      <c r="A53" s="2">
        <f t="shared" ref="A53:A57" si="10">A52+1</f>
        <v>34</v>
      </c>
      <c r="B53" s="105" t="s">
        <v>162</v>
      </c>
      <c r="C53" s="27" t="s">
        <v>164</v>
      </c>
      <c r="D53" s="26" t="s">
        <v>113</v>
      </c>
      <c r="E53" s="3">
        <v>9706.9</v>
      </c>
      <c r="F53" s="3">
        <v>0</v>
      </c>
      <c r="G53" s="24">
        <f t="shared" si="9"/>
        <v>0</v>
      </c>
    </row>
    <row r="54" spans="1:7" ht="51">
      <c r="A54" s="2">
        <f t="shared" si="10"/>
        <v>35</v>
      </c>
      <c r="B54" s="105" t="s">
        <v>162</v>
      </c>
      <c r="C54" s="27" t="s">
        <v>165</v>
      </c>
      <c r="D54" s="26" t="s">
        <v>113</v>
      </c>
      <c r="E54" s="3">
        <v>5499</v>
      </c>
      <c r="F54" s="3">
        <v>0</v>
      </c>
      <c r="G54" s="24">
        <f t="shared" si="9"/>
        <v>0</v>
      </c>
    </row>
    <row r="55" spans="1:7" ht="51">
      <c r="A55" s="2">
        <f t="shared" si="10"/>
        <v>36</v>
      </c>
      <c r="B55" s="105" t="s">
        <v>162</v>
      </c>
      <c r="C55" s="27" t="s">
        <v>166</v>
      </c>
      <c r="D55" s="26" t="s">
        <v>113</v>
      </c>
      <c r="E55" s="3">
        <v>5108.5600000000004</v>
      </c>
      <c r="F55" s="3">
        <v>0</v>
      </c>
      <c r="G55" s="24">
        <f t="shared" si="9"/>
        <v>0</v>
      </c>
    </row>
    <row r="56" spans="1:7" ht="38.25">
      <c r="A56" s="2">
        <f t="shared" si="10"/>
        <v>37</v>
      </c>
      <c r="B56" s="8" t="s">
        <v>43</v>
      </c>
      <c r="C56" s="7" t="s">
        <v>167</v>
      </c>
      <c r="D56" s="26" t="s">
        <v>113</v>
      </c>
      <c r="E56" s="3">
        <v>35.5</v>
      </c>
      <c r="F56" s="3">
        <v>0</v>
      </c>
      <c r="G56" s="24">
        <f t="shared" si="9"/>
        <v>0</v>
      </c>
    </row>
    <row r="57" spans="1:7" ht="38.25">
      <c r="A57" s="2">
        <f t="shared" si="10"/>
        <v>38</v>
      </c>
      <c r="B57" s="8" t="s">
        <v>43</v>
      </c>
      <c r="C57" s="27" t="s">
        <v>51</v>
      </c>
      <c r="D57" s="26" t="s">
        <v>113</v>
      </c>
      <c r="E57" s="13">
        <v>560</v>
      </c>
      <c r="F57" s="13">
        <v>0</v>
      </c>
      <c r="G57" s="24">
        <f t="shared" si="9"/>
        <v>0</v>
      </c>
    </row>
    <row r="58" spans="1:7" ht="25.5">
      <c r="A58" s="69"/>
      <c r="B58" s="76"/>
      <c r="C58" s="77" t="s">
        <v>123</v>
      </c>
      <c r="D58" s="72" t="s">
        <v>8</v>
      </c>
      <c r="E58" s="91" t="s">
        <v>8</v>
      </c>
      <c r="F58" s="72" t="s">
        <v>8</v>
      </c>
      <c r="G58" s="73" t="s">
        <v>8</v>
      </c>
    </row>
    <row r="59" spans="1:7" ht="25.5">
      <c r="A59" s="34">
        <f>A57+1</f>
        <v>39</v>
      </c>
      <c r="B59" s="6" t="s">
        <v>124</v>
      </c>
      <c r="C59" s="12" t="s">
        <v>174</v>
      </c>
      <c r="D59" s="26" t="s">
        <v>113</v>
      </c>
      <c r="E59" s="3">
        <v>24347.06</v>
      </c>
      <c r="F59" s="3">
        <v>0</v>
      </c>
      <c r="G59" s="37">
        <f t="shared" ref="G59:G60" si="11">E59*F59</f>
        <v>0</v>
      </c>
    </row>
    <row r="60" spans="1:7" ht="25.5">
      <c r="A60" s="38">
        <f>A59+1</f>
        <v>40</v>
      </c>
      <c r="B60" s="6" t="s">
        <v>124</v>
      </c>
      <c r="C60" s="7" t="s">
        <v>125</v>
      </c>
      <c r="D60" s="26" t="s">
        <v>113</v>
      </c>
      <c r="E60" s="3">
        <v>46715.86</v>
      </c>
      <c r="F60" s="3">
        <v>0</v>
      </c>
      <c r="G60" s="37">
        <f t="shared" si="11"/>
        <v>0</v>
      </c>
    </row>
    <row r="61" spans="1:7" ht="25.5">
      <c r="A61" s="84"/>
      <c r="B61" s="76"/>
      <c r="C61" s="95" t="s">
        <v>160</v>
      </c>
      <c r="D61" s="72" t="s">
        <v>8</v>
      </c>
      <c r="E61" s="91" t="s">
        <v>8</v>
      </c>
      <c r="F61" s="72" t="s">
        <v>8</v>
      </c>
      <c r="G61" s="73" t="s">
        <v>8</v>
      </c>
    </row>
    <row r="62" spans="1:7" ht="53.25" customHeight="1">
      <c r="A62" s="34">
        <f>A60+1</f>
        <v>41</v>
      </c>
      <c r="B62" s="103" t="s">
        <v>168</v>
      </c>
      <c r="C62" s="7" t="s">
        <v>159</v>
      </c>
      <c r="D62" s="26" t="s">
        <v>113</v>
      </c>
      <c r="E62" s="3">
        <v>5719.5</v>
      </c>
      <c r="F62" s="3">
        <v>0</v>
      </c>
      <c r="G62" s="37">
        <f t="shared" ref="G62:G66" si="12">E62*F62</f>
        <v>0</v>
      </c>
    </row>
    <row r="63" spans="1:7" ht="60.75" customHeight="1">
      <c r="A63" s="38">
        <f t="shared" ref="A63:A66" si="13">A62+1</f>
        <v>42</v>
      </c>
      <c r="B63" s="6" t="s">
        <v>161</v>
      </c>
      <c r="C63" s="7" t="s">
        <v>175</v>
      </c>
      <c r="D63" s="26" t="s">
        <v>113</v>
      </c>
      <c r="E63" s="3">
        <v>9383.26</v>
      </c>
      <c r="F63" s="3">
        <v>0</v>
      </c>
      <c r="G63" s="37">
        <f t="shared" si="12"/>
        <v>0</v>
      </c>
    </row>
    <row r="64" spans="1:7" ht="25.5">
      <c r="A64" s="38">
        <f t="shared" si="13"/>
        <v>43</v>
      </c>
      <c r="B64" s="6" t="s">
        <v>52</v>
      </c>
      <c r="C64" s="7" t="s">
        <v>173</v>
      </c>
      <c r="D64" s="26" t="s">
        <v>113</v>
      </c>
      <c r="E64" s="3">
        <v>4310</v>
      </c>
      <c r="F64" s="3">
        <v>0</v>
      </c>
      <c r="G64" s="37">
        <f t="shared" si="12"/>
        <v>0</v>
      </c>
    </row>
    <row r="65" spans="1:7" ht="25.5">
      <c r="A65" s="38">
        <f t="shared" si="13"/>
        <v>44</v>
      </c>
      <c r="B65" s="6" t="s">
        <v>52</v>
      </c>
      <c r="C65" s="7" t="s">
        <v>53</v>
      </c>
      <c r="D65" s="26" t="s">
        <v>113</v>
      </c>
      <c r="E65" s="3">
        <v>3110</v>
      </c>
      <c r="F65" s="3">
        <v>0</v>
      </c>
      <c r="G65" s="37">
        <f t="shared" si="12"/>
        <v>0</v>
      </c>
    </row>
    <row r="66" spans="1:7" ht="25.5">
      <c r="A66" s="38">
        <f t="shared" si="13"/>
        <v>45</v>
      </c>
      <c r="B66" s="6" t="s">
        <v>52</v>
      </c>
      <c r="C66" s="7" t="s">
        <v>54</v>
      </c>
      <c r="D66" s="26" t="s">
        <v>113</v>
      </c>
      <c r="E66" s="3">
        <v>560</v>
      </c>
      <c r="F66" s="3">
        <v>0</v>
      </c>
      <c r="G66" s="37">
        <f t="shared" si="12"/>
        <v>0</v>
      </c>
    </row>
    <row r="67" spans="1:7">
      <c r="A67" s="59" t="s">
        <v>55</v>
      </c>
      <c r="B67" s="61"/>
      <c r="C67" s="62" t="s">
        <v>56</v>
      </c>
      <c r="D67" s="55" t="s">
        <v>8</v>
      </c>
      <c r="E67" s="90" t="s">
        <v>8</v>
      </c>
      <c r="F67" s="55" t="s">
        <v>8</v>
      </c>
      <c r="G67" s="56" t="s">
        <v>8</v>
      </c>
    </row>
    <row r="68" spans="1:7">
      <c r="A68" s="69"/>
      <c r="B68" s="83"/>
      <c r="C68" s="77" t="s">
        <v>57</v>
      </c>
      <c r="D68" s="72" t="s">
        <v>8</v>
      </c>
      <c r="E68" s="91" t="s">
        <v>8</v>
      </c>
      <c r="F68" s="72" t="s">
        <v>8</v>
      </c>
      <c r="G68" s="73" t="s">
        <v>8</v>
      </c>
    </row>
    <row r="69" spans="1:7" ht="38.25">
      <c r="A69" s="39">
        <f>A66+1</f>
        <v>46</v>
      </c>
      <c r="B69" s="8" t="s">
        <v>58</v>
      </c>
      <c r="C69" s="7" t="s">
        <v>176</v>
      </c>
      <c r="D69" s="26" t="s">
        <v>113</v>
      </c>
      <c r="E69" s="3">
        <v>3934.1</v>
      </c>
      <c r="F69" s="3">
        <v>0</v>
      </c>
      <c r="G69" s="37">
        <f t="shared" ref="G69:G72" si="14">E69*F69</f>
        <v>0</v>
      </c>
    </row>
    <row r="70" spans="1:7" ht="38.25">
      <c r="A70" s="38">
        <f t="shared" ref="A70:A72" si="15">A69+1</f>
        <v>47</v>
      </c>
      <c r="B70" s="8" t="s">
        <v>58</v>
      </c>
      <c r="C70" s="7" t="s">
        <v>177</v>
      </c>
      <c r="D70" s="26" t="s">
        <v>113</v>
      </c>
      <c r="E70" s="3">
        <v>9549.9</v>
      </c>
      <c r="F70" s="3">
        <v>0</v>
      </c>
      <c r="G70" s="37">
        <f t="shared" si="14"/>
        <v>0</v>
      </c>
    </row>
    <row r="71" spans="1:7" ht="38.25">
      <c r="A71" s="38">
        <f t="shared" si="15"/>
        <v>48</v>
      </c>
      <c r="B71" s="8" t="s">
        <v>58</v>
      </c>
      <c r="C71" s="7" t="s">
        <v>178</v>
      </c>
      <c r="D71" s="26" t="s">
        <v>113</v>
      </c>
      <c r="E71" s="3">
        <v>5059</v>
      </c>
      <c r="F71" s="3">
        <v>0</v>
      </c>
      <c r="G71" s="37">
        <f t="shared" si="14"/>
        <v>0</v>
      </c>
    </row>
    <row r="72" spans="1:7" ht="38.25">
      <c r="A72" s="38">
        <f t="shared" si="15"/>
        <v>49</v>
      </c>
      <c r="B72" s="8" t="s">
        <v>58</v>
      </c>
      <c r="C72" s="7" t="s">
        <v>179</v>
      </c>
      <c r="D72" s="26" t="s">
        <v>113</v>
      </c>
      <c r="E72" s="3">
        <v>4946.96</v>
      </c>
      <c r="F72" s="3">
        <v>0</v>
      </c>
      <c r="G72" s="37">
        <f t="shared" si="14"/>
        <v>0</v>
      </c>
    </row>
    <row r="73" spans="1:7">
      <c r="A73" s="69"/>
      <c r="B73" s="76"/>
      <c r="C73" s="77" t="s">
        <v>59</v>
      </c>
      <c r="D73" s="72" t="s">
        <v>8</v>
      </c>
      <c r="E73" s="91" t="s">
        <v>8</v>
      </c>
      <c r="F73" s="72" t="s">
        <v>8</v>
      </c>
      <c r="G73" s="73" t="s">
        <v>8</v>
      </c>
    </row>
    <row r="74" spans="1:7" ht="38.25">
      <c r="A74" s="34">
        <f>A72+1</f>
        <v>50</v>
      </c>
      <c r="B74" s="8" t="s">
        <v>60</v>
      </c>
      <c r="C74" s="7" t="s">
        <v>126</v>
      </c>
      <c r="D74" s="26" t="s">
        <v>113</v>
      </c>
      <c r="E74" s="3">
        <v>3908.9</v>
      </c>
      <c r="F74" s="3">
        <v>0</v>
      </c>
      <c r="G74" s="37">
        <f t="shared" ref="G74:G78" si="16">E74*F74</f>
        <v>0</v>
      </c>
    </row>
    <row r="75" spans="1:7" ht="38.25">
      <c r="A75" s="38">
        <f t="shared" ref="A75:A78" si="17">A74+1</f>
        <v>51</v>
      </c>
      <c r="B75" s="8" t="s">
        <v>60</v>
      </c>
      <c r="C75" s="7" t="s">
        <v>127</v>
      </c>
      <c r="D75" s="26" t="s">
        <v>113</v>
      </c>
      <c r="E75" s="3">
        <v>9487.1</v>
      </c>
      <c r="F75" s="3">
        <v>0</v>
      </c>
      <c r="G75" s="37">
        <f t="shared" si="16"/>
        <v>0</v>
      </c>
    </row>
    <row r="76" spans="1:7" ht="38.25">
      <c r="A76" s="38">
        <f t="shared" si="17"/>
        <v>52</v>
      </c>
      <c r="B76" s="8" t="s">
        <v>60</v>
      </c>
      <c r="C76" s="7" t="s">
        <v>128</v>
      </c>
      <c r="D76" s="26" t="s">
        <v>113</v>
      </c>
      <c r="E76" s="3">
        <v>4905</v>
      </c>
      <c r="F76" s="3">
        <v>0</v>
      </c>
      <c r="G76" s="37">
        <f t="shared" si="16"/>
        <v>0</v>
      </c>
    </row>
    <row r="77" spans="1:7" ht="38.25">
      <c r="A77" s="38">
        <f t="shared" si="17"/>
        <v>53</v>
      </c>
      <c r="B77" s="8" t="s">
        <v>60</v>
      </c>
      <c r="C77" s="7" t="s">
        <v>129</v>
      </c>
      <c r="D77" s="26" t="s">
        <v>113</v>
      </c>
      <c r="E77" s="3">
        <v>4890.3999999999996</v>
      </c>
      <c r="F77" s="3">
        <v>0</v>
      </c>
      <c r="G77" s="37">
        <f t="shared" si="16"/>
        <v>0</v>
      </c>
    </row>
    <row r="78" spans="1:7" ht="38.25">
      <c r="A78" s="38">
        <f t="shared" si="17"/>
        <v>54</v>
      </c>
      <c r="B78" s="8" t="s">
        <v>60</v>
      </c>
      <c r="C78" s="7" t="s">
        <v>130</v>
      </c>
      <c r="D78" s="26" t="s">
        <v>113</v>
      </c>
      <c r="E78" s="3">
        <v>34.5</v>
      </c>
      <c r="F78" s="3">
        <v>0</v>
      </c>
      <c r="G78" s="37">
        <f t="shared" si="16"/>
        <v>0</v>
      </c>
    </row>
    <row r="79" spans="1:7">
      <c r="A79" s="69"/>
      <c r="B79" s="76"/>
      <c r="C79" s="77" t="s">
        <v>131</v>
      </c>
      <c r="D79" s="72" t="s">
        <v>8</v>
      </c>
      <c r="E79" s="91" t="s">
        <v>8</v>
      </c>
      <c r="F79" s="72" t="s">
        <v>8</v>
      </c>
      <c r="G79" s="73" t="s">
        <v>8</v>
      </c>
    </row>
    <row r="80" spans="1:7" ht="38.25">
      <c r="A80" s="34">
        <f>A78+1</f>
        <v>55</v>
      </c>
      <c r="B80" s="8" t="s">
        <v>61</v>
      </c>
      <c r="C80" s="7" t="s">
        <v>132</v>
      </c>
      <c r="D80" s="26" t="s">
        <v>113</v>
      </c>
      <c r="E80" s="3">
        <v>3890</v>
      </c>
      <c r="F80" s="3">
        <v>0</v>
      </c>
      <c r="G80" s="37">
        <f t="shared" ref="G80:G84" si="18">E80*F80</f>
        <v>0</v>
      </c>
    </row>
    <row r="81" spans="1:7" ht="38.25">
      <c r="A81" s="38">
        <f t="shared" ref="A81:A84" si="19">A80+1</f>
        <v>56</v>
      </c>
      <c r="B81" s="8" t="s">
        <v>61</v>
      </c>
      <c r="C81" s="7" t="s">
        <v>133</v>
      </c>
      <c r="D81" s="26" t="s">
        <v>113</v>
      </c>
      <c r="E81" s="3">
        <v>9440</v>
      </c>
      <c r="F81" s="3">
        <v>0</v>
      </c>
      <c r="G81" s="37">
        <f t="shared" si="18"/>
        <v>0</v>
      </c>
    </row>
    <row r="82" spans="1:7" ht="38.25">
      <c r="A82" s="40">
        <f t="shared" si="19"/>
        <v>57</v>
      </c>
      <c r="B82" s="41" t="s">
        <v>61</v>
      </c>
      <c r="C82" s="42" t="s">
        <v>134</v>
      </c>
      <c r="D82" s="43" t="s">
        <v>113</v>
      </c>
      <c r="E82" s="44">
        <v>4795</v>
      </c>
      <c r="F82" s="44">
        <f>F81</f>
        <v>0</v>
      </c>
      <c r="G82" s="45">
        <f t="shared" si="18"/>
        <v>0</v>
      </c>
    </row>
    <row r="83" spans="1:7" ht="38.25">
      <c r="A83" s="2">
        <f t="shared" si="19"/>
        <v>58</v>
      </c>
      <c r="B83" s="8" t="s">
        <v>61</v>
      </c>
      <c r="C83" s="7" t="s">
        <v>135</v>
      </c>
      <c r="D83" s="26" t="s">
        <v>113</v>
      </c>
      <c r="E83" s="3">
        <v>4850</v>
      </c>
      <c r="F83" s="3">
        <v>0</v>
      </c>
      <c r="G83" s="24">
        <f t="shared" si="18"/>
        <v>0</v>
      </c>
    </row>
    <row r="84" spans="1:7" ht="38.25">
      <c r="A84" s="2">
        <f t="shared" si="19"/>
        <v>59</v>
      </c>
      <c r="B84" s="8" t="s">
        <v>61</v>
      </c>
      <c r="C84" s="7" t="s">
        <v>62</v>
      </c>
      <c r="D84" s="26" t="s">
        <v>113</v>
      </c>
      <c r="E84" s="3">
        <v>34</v>
      </c>
      <c r="F84" s="3">
        <f>F83</f>
        <v>0</v>
      </c>
      <c r="G84" s="24">
        <f t="shared" si="18"/>
        <v>0</v>
      </c>
    </row>
    <row r="85" spans="1:7">
      <c r="A85" s="52" t="s">
        <v>63</v>
      </c>
      <c r="B85" s="60"/>
      <c r="C85" s="68" t="s">
        <v>64</v>
      </c>
      <c r="D85" s="55" t="s">
        <v>8</v>
      </c>
      <c r="E85" s="90" t="s">
        <v>8</v>
      </c>
      <c r="F85" s="55" t="s">
        <v>8</v>
      </c>
      <c r="G85" s="56" t="s">
        <v>8</v>
      </c>
    </row>
    <row r="86" spans="1:7">
      <c r="A86" s="84"/>
      <c r="B86" s="76"/>
      <c r="C86" s="77" t="s">
        <v>65</v>
      </c>
      <c r="D86" s="72" t="s">
        <v>8</v>
      </c>
      <c r="E86" s="91" t="s">
        <v>8</v>
      </c>
      <c r="F86" s="72" t="s">
        <v>8</v>
      </c>
      <c r="G86" s="73" t="s">
        <v>8</v>
      </c>
    </row>
    <row r="87" spans="1:7" ht="38.25">
      <c r="A87" s="29">
        <f>A84+1</f>
        <v>60</v>
      </c>
      <c r="B87" s="6" t="s">
        <v>66</v>
      </c>
      <c r="C87" s="7" t="s">
        <v>67</v>
      </c>
      <c r="D87" s="5" t="s">
        <v>23</v>
      </c>
      <c r="E87" s="3">
        <v>13.5</v>
      </c>
      <c r="F87" s="3">
        <v>0</v>
      </c>
      <c r="G87" s="24">
        <f t="shared" ref="G87:G95" si="20">E87*F87</f>
        <v>0</v>
      </c>
    </row>
    <row r="88" spans="1:7" ht="38.25">
      <c r="A88" s="2">
        <f t="shared" ref="A88:A95" si="21">A87+1</f>
        <v>61</v>
      </c>
      <c r="B88" s="6" t="s">
        <v>66</v>
      </c>
      <c r="C88" s="7" t="s">
        <v>68</v>
      </c>
      <c r="D88" s="5" t="s">
        <v>23</v>
      </c>
      <c r="E88" s="3">
        <v>15</v>
      </c>
      <c r="F88" s="3">
        <v>0</v>
      </c>
      <c r="G88" s="24">
        <f t="shared" si="20"/>
        <v>0</v>
      </c>
    </row>
    <row r="89" spans="1:7" ht="51">
      <c r="A89" s="2">
        <f t="shared" si="21"/>
        <v>62</v>
      </c>
      <c r="B89" s="6" t="s">
        <v>66</v>
      </c>
      <c r="C89" s="7" t="s">
        <v>136</v>
      </c>
      <c r="D89" s="5" t="s">
        <v>14</v>
      </c>
      <c r="E89" s="3">
        <v>1</v>
      </c>
      <c r="F89" s="3">
        <v>0</v>
      </c>
      <c r="G89" s="24">
        <f t="shared" si="20"/>
        <v>0</v>
      </c>
    </row>
    <row r="90" spans="1:7" ht="25.5">
      <c r="A90" s="2">
        <f t="shared" si="21"/>
        <v>63</v>
      </c>
      <c r="B90" s="6" t="s">
        <v>66</v>
      </c>
      <c r="C90" s="7" t="s">
        <v>137</v>
      </c>
      <c r="D90" s="5" t="s">
        <v>14</v>
      </c>
      <c r="E90" s="3">
        <v>1</v>
      </c>
      <c r="F90" s="3">
        <v>0</v>
      </c>
      <c r="G90" s="24">
        <f t="shared" si="20"/>
        <v>0</v>
      </c>
    </row>
    <row r="91" spans="1:7" ht="38.25">
      <c r="A91" s="2">
        <f t="shared" si="21"/>
        <v>64</v>
      </c>
      <c r="B91" s="6" t="s">
        <v>66</v>
      </c>
      <c r="C91" s="7" t="s">
        <v>69</v>
      </c>
      <c r="D91" s="5" t="s">
        <v>138</v>
      </c>
      <c r="E91" s="3">
        <v>2</v>
      </c>
      <c r="F91" s="3">
        <v>0</v>
      </c>
      <c r="G91" s="24">
        <f t="shared" si="20"/>
        <v>0</v>
      </c>
    </row>
    <row r="92" spans="1:7" ht="38.25">
      <c r="A92" s="2">
        <f t="shared" si="21"/>
        <v>65</v>
      </c>
      <c r="B92" s="6" t="s">
        <v>66</v>
      </c>
      <c r="C92" s="7" t="s">
        <v>70</v>
      </c>
      <c r="D92" s="5" t="s">
        <v>138</v>
      </c>
      <c r="E92" s="3">
        <v>2</v>
      </c>
      <c r="F92" s="3">
        <v>0</v>
      </c>
      <c r="G92" s="24">
        <f t="shared" si="20"/>
        <v>0</v>
      </c>
    </row>
    <row r="93" spans="1:7" ht="38.25">
      <c r="A93" s="2">
        <f t="shared" si="21"/>
        <v>66</v>
      </c>
      <c r="B93" s="6" t="s">
        <v>66</v>
      </c>
      <c r="C93" s="7" t="s">
        <v>139</v>
      </c>
      <c r="D93" s="5" t="s">
        <v>138</v>
      </c>
      <c r="E93" s="3">
        <v>4</v>
      </c>
      <c r="F93" s="3">
        <v>0</v>
      </c>
      <c r="G93" s="24">
        <f t="shared" si="20"/>
        <v>0</v>
      </c>
    </row>
    <row r="94" spans="1:7" ht="51">
      <c r="A94" s="2">
        <f t="shared" si="21"/>
        <v>67</v>
      </c>
      <c r="B94" s="51" t="s">
        <v>151</v>
      </c>
      <c r="C94" s="7" t="s">
        <v>180</v>
      </c>
      <c r="D94" s="5" t="s">
        <v>23</v>
      </c>
      <c r="E94" s="3">
        <v>140</v>
      </c>
      <c r="F94" s="3">
        <v>0</v>
      </c>
      <c r="G94" s="24">
        <f t="shared" si="20"/>
        <v>0</v>
      </c>
    </row>
    <row r="95" spans="1:7" ht="25.5">
      <c r="A95" s="2">
        <f t="shared" si="21"/>
        <v>68</v>
      </c>
      <c r="B95" s="51" t="s">
        <v>151</v>
      </c>
      <c r="C95" s="7" t="s">
        <v>109</v>
      </c>
      <c r="D95" s="5" t="s">
        <v>14</v>
      </c>
      <c r="E95" s="3">
        <v>1</v>
      </c>
      <c r="F95" s="3">
        <v>0</v>
      </c>
      <c r="G95" s="24">
        <f t="shared" si="20"/>
        <v>0</v>
      </c>
    </row>
    <row r="96" spans="1:7">
      <c r="A96" s="81"/>
      <c r="B96" s="85"/>
      <c r="C96" s="77" t="s">
        <v>71</v>
      </c>
      <c r="D96" s="72" t="s">
        <v>8</v>
      </c>
      <c r="E96" s="91" t="s">
        <v>8</v>
      </c>
      <c r="F96" s="72" t="s">
        <v>8</v>
      </c>
      <c r="G96" s="73" t="s">
        <v>8</v>
      </c>
    </row>
    <row r="97" spans="1:7" ht="51">
      <c r="A97" s="34">
        <f>A95+1</f>
        <v>69</v>
      </c>
      <c r="B97" s="6" t="s">
        <v>72</v>
      </c>
      <c r="C97" s="7" t="s">
        <v>140</v>
      </c>
      <c r="D97" s="46" t="s">
        <v>23</v>
      </c>
      <c r="E97" s="3">
        <v>975.8</v>
      </c>
      <c r="F97" s="3">
        <v>0</v>
      </c>
      <c r="G97" s="24">
        <f t="shared" ref="G97:G101" si="22">E97*F97</f>
        <v>0</v>
      </c>
    </row>
    <row r="98" spans="1:7" ht="38.25">
      <c r="A98" s="2">
        <f t="shared" ref="A98:A99" si="23">A97+1</f>
        <v>70</v>
      </c>
      <c r="B98" s="6" t="s">
        <v>72</v>
      </c>
      <c r="C98" s="7" t="s">
        <v>73</v>
      </c>
      <c r="D98" s="46" t="s">
        <v>14</v>
      </c>
      <c r="E98" s="3">
        <v>238</v>
      </c>
      <c r="F98" s="3">
        <v>0</v>
      </c>
      <c r="G98" s="24">
        <f t="shared" si="22"/>
        <v>0</v>
      </c>
    </row>
    <row r="99" spans="1:7" ht="38.25">
      <c r="A99" s="2">
        <f t="shared" si="23"/>
        <v>71</v>
      </c>
      <c r="B99" s="51" t="s">
        <v>151</v>
      </c>
      <c r="C99" s="4" t="s">
        <v>141</v>
      </c>
      <c r="D99" s="2" t="s">
        <v>14</v>
      </c>
      <c r="E99" s="3">
        <v>40</v>
      </c>
      <c r="F99" s="3">
        <v>0</v>
      </c>
      <c r="G99" s="24">
        <f t="shared" si="22"/>
        <v>0</v>
      </c>
    </row>
    <row r="100" spans="1:7" ht="25.5">
      <c r="A100" s="2">
        <f>A99</f>
        <v>71</v>
      </c>
      <c r="B100" s="51" t="s">
        <v>151</v>
      </c>
      <c r="C100" s="4" t="s">
        <v>142</v>
      </c>
      <c r="D100" s="2" t="s">
        <v>23</v>
      </c>
      <c r="E100" s="3">
        <v>320</v>
      </c>
      <c r="F100" s="3">
        <v>0</v>
      </c>
      <c r="G100" s="24">
        <f>E100*F100</f>
        <v>0</v>
      </c>
    </row>
    <row r="101" spans="1:7" ht="38.25">
      <c r="A101" s="2">
        <f>A100+1</f>
        <v>72</v>
      </c>
      <c r="B101" s="1" t="s">
        <v>75</v>
      </c>
      <c r="C101" s="4" t="s">
        <v>143</v>
      </c>
      <c r="D101" s="2" t="s">
        <v>14</v>
      </c>
      <c r="E101" s="3">
        <v>40</v>
      </c>
      <c r="F101" s="3">
        <v>0</v>
      </c>
      <c r="G101" s="24">
        <f t="shared" si="22"/>
        <v>0</v>
      </c>
    </row>
    <row r="102" spans="1:7">
      <c r="A102" s="81"/>
      <c r="B102" s="85"/>
      <c r="C102" s="77" t="s">
        <v>74</v>
      </c>
      <c r="D102" s="72" t="s">
        <v>8</v>
      </c>
      <c r="E102" s="91" t="s">
        <v>8</v>
      </c>
      <c r="F102" s="72" t="s">
        <v>8</v>
      </c>
      <c r="G102" s="73" t="s">
        <v>8</v>
      </c>
    </row>
    <row r="103" spans="1:7" ht="25.5">
      <c r="A103" s="34">
        <f>A101+1</f>
        <v>73</v>
      </c>
      <c r="B103" s="6" t="s">
        <v>75</v>
      </c>
      <c r="C103" s="7" t="s">
        <v>76</v>
      </c>
      <c r="D103" s="46" t="s">
        <v>23</v>
      </c>
      <c r="E103" s="3">
        <v>3700</v>
      </c>
      <c r="F103" s="3">
        <v>0</v>
      </c>
      <c r="G103" s="24">
        <f t="shared" ref="G103:G106" si="24">E103*F103</f>
        <v>0</v>
      </c>
    </row>
    <row r="104" spans="1:7" ht="25.5">
      <c r="A104" s="2">
        <f t="shared" ref="A104:A106" si="25">A103+1</f>
        <v>74</v>
      </c>
      <c r="B104" s="6" t="s">
        <v>75</v>
      </c>
      <c r="C104" s="7" t="s">
        <v>77</v>
      </c>
      <c r="D104" s="46" t="s">
        <v>23</v>
      </c>
      <c r="E104" s="3">
        <v>300</v>
      </c>
      <c r="F104" s="3">
        <v>0</v>
      </c>
      <c r="G104" s="24">
        <f t="shared" si="24"/>
        <v>0</v>
      </c>
    </row>
    <row r="105" spans="1:7" ht="25.5">
      <c r="A105" s="2">
        <f t="shared" si="25"/>
        <v>75</v>
      </c>
      <c r="B105" s="6" t="s">
        <v>75</v>
      </c>
      <c r="C105" s="7" t="s">
        <v>78</v>
      </c>
      <c r="D105" s="46" t="s">
        <v>23</v>
      </c>
      <c r="E105" s="3">
        <v>820</v>
      </c>
      <c r="F105" s="3">
        <v>0</v>
      </c>
      <c r="G105" s="24">
        <f t="shared" si="24"/>
        <v>0</v>
      </c>
    </row>
    <row r="106" spans="1:7" ht="51">
      <c r="A106" s="2">
        <f t="shared" si="25"/>
        <v>76</v>
      </c>
      <c r="B106" s="6" t="s">
        <v>75</v>
      </c>
      <c r="C106" s="7" t="s">
        <v>144</v>
      </c>
      <c r="D106" s="46" t="s">
        <v>102</v>
      </c>
      <c r="E106" s="3">
        <v>298</v>
      </c>
      <c r="F106" s="3">
        <v>0</v>
      </c>
      <c r="G106" s="24">
        <f t="shared" si="24"/>
        <v>0</v>
      </c>
    </row>
    <row r="107" spans="1:7">
      <c r="A107" s="59" t="s">
        <v>79</v>
      </c>
      <c r="B107" s="60"/>
      <c r="C107" s="68" t="s">
        <v>80</v>
      </c>
      <c r="D107" s="55" t="s">
        <v>8</v>
      </c>
      <c r="E107" s="90" t="s">
        <v>8</v>
      </c>
      <c r="F107" s="55" t="s">
        <v>8</v>
      </c>
      <c r="G107" s="56" t="s">
        <v>8</v>
      </c>
    </row>
    <row r="108" spans="1:7">
      <c r="A108" s="69"/>
      <c r="B108" s="86"/>
      <c r="C108" s="77" t="s">
        <v>81</v>
      </c>
      <c r="D108" s="72" t="s">
        <v>8</v>
      </c>
      <c r="E108" s="91" t="s">
        <v>8</v>
      </c>
      <c r="F108" s="72" t="s">
        <v>8</v>
      </c>
      <c r="G108" s="73" t="s">
        <v>8</v>
      </c>
    </row>
    <row r="109" spans="1:7" ht="25.5">
      <c r="A109" s="29">
        <f>A106+1</f>
        <v>77</v>
      </c>
      <c r="B109" s="47" t="s">
        <v>75</v>
      </c>
      <c r="C109" s="28" t="s">
        <v>145</v>
      </c>
      <c r="D109" s="26" t="s">
        <v>113</v>
      </c>
      <c r="E109" s="3">
        <v>18080</v>
      </c>
      <c r="F109" s="3">
        <v>0</v>
      </c>
      <c r="G109" s="24">
        <f>E109*F109</f>
        <v>0</v>
      </c>
    </row>
    <row r="110" spans="1:7">
      <c r="A110" s="63" t="s">
        <v>82</v>
      </c>
      <c r="B110" s="64"/>
      <c r="C110" s="65" t="s">
        <v>83</v>
      </c>
      <c r="D110" s="55" t="s">
        <v>8</v>
      </c>
      <c r="E110" s="90" t="s">
        <v>8</v>
      </c>
      <c r="F110" s="55" t="s">
        <v>8</v>
      </c>
      <c r="G110" s="56" t="s">
        <v>8</v>
      </c>
    </row>
    <row r="111" spans="1:7" ht="51">
      <c r="A111" s="34">
        <f>A109+1</f>
        <v>78</v>
      </c>
      <c r="B111" s="8" t="s">
        <v>84</v>
      </c>
      <c r="C111" s="9" t="s">
        <v>182</v>
      </c>
      <c r="D111" s="26" t="s">
        <v>113</v>
      </c>
      <c r="E111" s="3">
        <v>3110</v>
      </c>
      <c r="F111" s="3">
        <v>0</v>
      </c>
      <c r="G111" s="24">
        <f t="shared" ref="G111:G117" si="26">E111*F111</f>
        <v>0</v>
      </c>
    </row>
    <row r="112" spans="1:7" ht="51">
      <c r="A112" s="2">
        <f t="shared" ref="A112:A113" si="27">A111+1</f>
        <v>79</v>
      </c>
      <c r="B112" s="8" t="s">
        <v>84</v>
      </c>
      <c r="C112" s="9" t="s">
        <v>183</v>
      </c>
      <c r="D112" s="26" t="s">
        <v>113</v>
      </c>
      <c r="E112" s="3">
        <v>4310</v>
      </c>
      <c r="F112" s="3">
        <v>0</v>
      </c>
      <c r="G112" s="24">
        <f t="shared" si="26"/>
        <v>0</v>
      </c>
    </row>
    <row r="113" spans="1:7" ht="38.25">
      <c r="A113" s="2">
        <f t="shared" si="27"/>
        <v>80</v>
      </c>
      <c r="B113" s="48" t="s">
        <v>85</v>
      </c>
      <c r="C113" s="12" t="s">
        <v>108</v>
      </c>
      <c r="D113" s="26" t="s">
        <v>23</v>
      </c>
      <c r="E113" s="3">
        <v>1759</v>
      </c>
      <c r="F113" s="3">
        <v>0</v>
      </c>
      <c r="G113" s="24">
        <f t="shared" si="26"/>
        <v>0</v>
      </c>
    </row>
    <row r="114" spans="1:7" ht="38.25">
      <c r="A114" s="2">
        <f>A113+1</f>
        <v>81</v>
      </c>
      <c r="B114" s="48" t="s">
        <v>85</v>
      </c>
      <c r="C114" s="11" t="s">
        <v>111</v>
      </c>
      <c r="D114" s="26" t="s">
        <v>23</v>
      </c>
      <c r="E114" s="3">
        <v>1439</v>
      </c>
      <c r="F114" s="3">
        <v>0</v>
      </c>
      <c r="G114" s="24">
        <f t="shared" si="26"/>
        <v>0</v>
      </c>
    </row>
    <row r="115" spans="1:7" ht="51">
      <c r="A115" s="2">
        <f>A114+1</f>
        <v>82</v>
      </c>
      <c r="B115" s="8" t="s">
        <v>84</v>
      </c>
      <c r="C115" s="9" t="s">
        <v>86</v>
      </c>
      <c r="D115" s="26" t="s">
        <v>113</v>
      </c>
      <c r="E115" s="3">
        <v>19.2</v>
      </c>
      <c r="F115" s="3">
        <v>0</v>
      </c>
      <c r="G115" s="24">
        <f t="shared" si="26"/>
        <v>0</v>
      </c>
    </row>
    <row r="116" spans="1:7" ht="25.5">
      <c r="A116" s="2">
        <f>A115+1</f>
        <v>83</v>
      </c>
      <c r="B116" s="8" t="s">
        <v>84</v>
      </c>
      <c r="C116" s="9" t="s">
        <v>146</v>
      </c>
      <c r="D116" s="26" t="s">
        <v>23</v>
      </c>
      <c r="E116" s="3">
        <v>1880</v>
      </c>
      <c r="F116" s="3">
        <v>0</v>
      </c>
      <c r="G116" s="24">
        <f t="shared" si="26"/>
        <v>0</v>
      </c>
    </row>
    <row r="117" spans="1:7" ht="25.5">
      <c r="A117" s="2">
        <f>A116+1</f>
        <v>84</v>
      </c>
      <c r="B117" s="48" t="s">
        <v>87</v>
      </c>
      <c r="C117" s="9" t="s">
        <v>88</v>
      </c>
      <c r="D117" s="26" t="s">
        <v>23</v>
      </c>
      <c r="E117" s="3">
        <v>2025</v>
      </c>
      <c r="F117" s="3">
        <v>0</v>
      </c>
      <c r="G117" s="24">
        <f t="shared" si="26"/>
        <v>0</v>
      </c>
    </row>
    <row r="118" spans="1:7" ht="25.5">
      <c r="A118" s="72"/>
      <c r="B118" s="87"/>
      <c r="C118" s="88" t="s">
        <v>89</v>
      </c>
      <c r="D118" s="72" t="s">
        <v>8</v>
      </c>
      <c r="E118" s="91" t="s">
        <v>8</v>
      </c>
      <c r="F118" s="72" t="s">
        <v>8</v>
      </c>
      <c r="G118" s="73" t="s">
        <v>8</v>
      </c>
    </row>
    <row r="119" spans="1:7" ht="25.5">
      <c r="A119" s="34">
        <f>A117+1</f>
        <v>85</v>
      </c>
      <c r="B119" s="49" t="s">
        <v>90</v>
      </c>
      <c r="C119" s="9" t="s">
        <v>91</v>
      </c>
      <c r="D119" s="50" t="s">
        <v>14</v>
      </c>
      <c r="E119" s="3">
        <v>3</v>
      </c>
      <c r="F119" s="3">
        <v>0</v>
      </c>
      <c r="G119" s="24">
        <f t="shared" ref="G119:G120" si="28">E119*F119</f>
        <v>0</v>
      </c>
    </row>
    <row r="120" spans="1:7" ht="38.25">
      <c r="A120" s="2">
        <f t="shared" ref="A120" si="29">A119+1</f>
        <v>86</v>
      </c>
      <c r="B120" s="49" t="s">
        <v>90</v>
      </c>
      <c r="C120" s="9" t="s">
        <v>92</v>
      </c>
      <c r="D120" s="10" t="s">
        <v>23</v>
      </c>
      <c r="E120" s="3">
        <v>151</v>
      </c>
      <c r="F120" s="3">
        <v>0</v>
      </c>
      <c r="G120" s="24">
        <f t="shared" si="28"/>
        <v>0</v>
      </c>
    </row>
    <row r="121" spans="1:7">
      <c r="A121" s="66" t="s">
        <v>93</v>
      </c>
      <c r="B121" s="67"/>
      <c r="C121" s="68" t="s">
        <v>94</v>
      </c>
      <c r="D121" s="55" t="s">
        <v>8</v>
      </c>
      <c r="E121" s="90" t="s">
        <v>8</v>
      </c>
      <c r="F121" s="55" t="s">
        <v>8</v>
      </c>
      <c r="G121" s="56" t="s">
        <v>8</v>
      </c>
    </row>
    <row r="122" spans="1:7">
      <c r="A122" s="89"/>
      <c r="B122" s="87"/>
      <c r="C122" s="77" t="s">
        <v>95</v>
      </c>
      <c r="D122" s="72" t="s">
        <v>8</v>
      </c>
      <c r="E122" s="91" t="s">
        <v>8</v>
      </c>
      <c r="F122" s="72" t="s">
        <v>8</v>
      </c>
      <c r="G122" s="73" t="s">
        <v>8</v>
      </c>
    </row>
    <row r="123" spans="1:7" ht="38.25">
      <c r="A123" s="29">
        <f>A120+1</f>
        <v>87</v>
      </c>
      <c r="B123" s="8" t="s">
        <v>96</v>
      </c>
      <c r="C123" s="9" t="s">
        <v>97</v>
      </c>
      <c r="D123" s="10" t="s">
        <v>14</v>
      </c>
      <c r="E123" s="3">
        <v>25</v>
      </c>
      <c r="F123" s="3">
        <v>0</v>
      </c>
      <c r="G123" s="24">
        <f t="shared" ref="G123:G129" si="30">E123*F123</f>
        <v>0</v>
      </c>
    </row>
    <row r="124" spans="1:7">
      <c r="A124" s="2">
        <f t="shared" ref="A124:A128" si="31">A123+1</f>
        <v>88</v>
      </c>
      <c r="B124" s="8" t="s">
        <v>96</v>
      </c>
      <c r="C124" s="9" t="s">
        <v>147</v>
      </c>
      <c r="D124" s="10" t="s">
        <v>14</v>
      </c>
      <c r="E124" s="3">
        <v>4</v>
      </c>
      <c r="F124" s="3">
        <v>0</v>
      </c>
      <c r="G124" s="24">
        <f t="shared" si="30"/>
        <v>0</v>
      </c>
    </row>
    <row r="125" spans="1:7">
      <c r="A125" s="2">
        <f t="shared" si="31"/>
        <v>89</v>
      </c>
      <c r="B125" s="8" t="s">
        <v>96</v>
      </c>
      <c r="C125" s="9" t="s">
        <v>148</v>
      </c>
      <c r="D125" s="10" t="s">
        <v>14</v>
      </c>
      <c r="E125" s="3">
        <v>16</v>
      </c>
      <c r="F125" s="3">
        <v>0</v>
      </c>
      <c r="G125" s="24">
        <f t="shared" si="30"/>
        <v>0</v>
      </c>
    </row>
    <row r="126" spans="1:7">
      <c r="A126" s="2">
        <f t="shared" si="31"/>
        <v>90</v>
      </c>
      <c r="B126" s="8" t="s">
        <v>96</v>
      </c>
      <c r="C126" s="9" t="s">
        <v>149</v>
      </c>
      <c r="D126" s="10" t="s">
        <v>14</v>
      </c>
      <c r="E126" s="3">
        <v>2</v>
      </c>
      <c r="F126" s="3">
        <v>0</v>
      </c>
      <c r="G126" s="24">
        <f t="shared" si="30"/>
        <v>0</v>
      </c>
    </row>
    <row r="127" spans="1:7">
      <c r="A127" s="2">
        <f t="shared" si="31"/>
        <v>91</v>
      </c>
      <c r="B127" s="8" t="s">
        <v>96</v>
      </c>
      <c r="C127" s="9" t="s">
        <v>150</v>
      </c>
      <c r="D127" s="10" t="s">
        <v>14</v>
      </c>
      <c r="E127" s="3">
        <v>7</v>
      </c>
      <c r="F127" s="3">
        <v>0</v>
      </c>
      <c r="G127" s="24">
        <f t="shared" si="30"/>
        <v>0</v>
      </c>
    </row>
    <row r="128" spans="1:7">
      <c r="A128" s="2">
        <f t="shared" si="31"/>
        <v>92</v>
      </c>
      <c r="B128" s="8" t="s">
        <v>96</v>
      </c>
      <c r="C128" s="9" t="s">
        <v>98</v>
      </c>
      <c r="D128" s="10" t="s">
        <v>23</v>
      </c>
      <c r="E128" s="3">
        <v>42</v>
      </c>
      <c r="F128" s="3">
        <v>0</v>
      </c>
      <c r="G128" s="24">
        <f t="shared" si="30"/>
        <v>0</v>
      </c>
    </row>
    <row r="129" spans="1:7" ht="25.5">
      <c r="A129" s="2">
        <f>A128+1</f>
        <v>93</v>
      </c>
      <c r="B129" s="51" t="s">
        <v>100</v>
      </c>
      <c r="C129" s="9" t="s">
        <v>110</v>
      </c>
      <c r="D129" s="10" t="s">
        <v>14</v>
      </c>
      <c r="E129" s="3">
        <v>24</v>
      </c>
      <c r="F129" s="3">
        <v>0</v>
      </c>
      <c r="G129" s="24">
        <f t="shared" si="30"/>
        <v>0</v>
      </c>
    </row>
    <row r="130" spans="1:7">
      <c r="A130" s="89"/>
      <c r="B130" s="87"/>
      <c r="C130" s="77" t="s">
        <v>99</v>
      </c>
      <c r="D130" s="72" t="s">
        <v>8</v>
      </c>
      <c r="E130" s="91" t="s">
        <v>8</v>
      </c>
      <c r="F130" s="72" t="s">
        <v>8</v>
      </c>
      <c r="G130" s="73" t="s">
        <v>8</v>
      </c>
    </row>
    <row r="131" spans="1:7" ht="63.75">
      <c r="A131" s="2">
        <f>A129+1</f>
        <v>94</v>
      </c>
      <c r="B131" s="51" t="s">
        <v>100</v>
      </c>
      <c r="C131" s="9" t="s">
        <v>101</v>
      </c>
      <c r="D131" s="2" t="s">
        <v>102</v>
      </c>
      <c r="E131" s="3">
        <v>1095</v>
      </c>
      <c r="F131" s="3">
        <v>0</v>
      </c>
      <c r="G131" s="24">
        <f>E131*F131</f>
        <v>0</v>
      </c>
    </row>
    <row r="132" spans="1:7" ht="14.65" customHeight="1">
      <c r="A132" s="117" t="s">
        <v>103</v>
      </c>
      <c r="B132" s="117"/>
      <c r="C132" s="117"/>
      <c r="D132" s="117"/>
      <c r="E132" s="117"/>
      <c r="F132" s="117"/>
      <c r="G132" s="100">
        <f>SUM(G9:G131)</f>
        <v>0</v>
      </c>
    </row>
    <row r="133" spans="1:7" ht="14.65" customHeight="1">
      <c r="A133" s="117" t="s">
        <v>104</v>
      </c>
      <c r="B133" s="117"/>
      <c r="C133" s="117"/>
      <c r="D133" s="117"/>
      <c r="E133" s="117"/>
      <c r="F133" s="117"/>
      <c r="G133" s="100">
        <f>G134-G132</f>
        <v>0</v>
      </c>
    </row>
    <row r="134" spans="1:7" ht="15" customHeight="1">
      <c r="A134" s="117" t="s">
        <v>105</v>
      </c>
      <c r="B134" s="117"/>
      <c r="C134" s="117"/>
      <c r="D134" s="117"/>
      <c r="E134" s="117"/>
      <c r="F134" s="117"/>
      <c r="G134" s="100">
        <f>G132*1.23</f>
        <v>0</v>
      </c>
    </row>
    <row r="135" spans="1:7" ht="15" customHeight="1">
      <c r="A135" s="101"/>
      <c r="B135" s="101"/>
      <c r="C135" s="101"/>
      <c r="D135" s="101"/>
      <c r="E135" s="101"/>
      <c r="F135" s="101"/>
      <c r="G135" s="102"/>
    </row>
    <row r="136" spans="1:7">
      <c r="E136" s="104"/>
    </row>
    <row r="137" spans="1:7">
      <c r="D137" s="114" t="s">
        <v>157</v>
      </c>
      <c r="E137" s="114"/>
      <c r="F137" s="114"/>
      <c r="G137" s="114"/>
    </row>
    <row r="138" spans="1:7" ht="33.75" customHeight="1">
      <c r="D138" s="113" t="s">
        <v>158</v>
      </c>
      <c r="E138" s="113"/>
      <c r="F138" s="113"/>
      <c r="G138" s="113"/>
    </row>
  </sheetData>
  <autoFilter ref="A5:G134" xr:uid="{F4A999AD-15C0-4A45-B698-8DD45C04827D}"/>
  <mergeCells count="10">
    <mergeCell ref="D138:G138"/>
    <mergeCell ref="D137:G137"/>
    <mergeCell ref="E1:G1"/>
    <mergeCell ref="C2:E2"/>
    <mergeCell ref="A132:F132"/>
    <mergeCell ref="A133:F133"/>
    <mergeCell ref="A134:F134"/>
    <mergeCell ref="B11:B14"/>
    <mergeCell ref="B3:F3"/>
    <mergeCell ref="B4:F4"/>
  </mergeCells>
  <pageMargins left="0.7" right="0.7" top="0.75" bottom="0.75" header="0.3" footer="0.3"/>
  <pageSetup paperSize="9" scale="72" orientation="portrait" r:id="rId1"/>
  <rowBreaks count="1" manualBreakCount="1">
    <brk id="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DP 3542W Wierzbica - Modrzejo</vt:lpstr>
      <vt:lpstr>'DP 3542W Wierzbica - Modrzejo'!Obszar_wydruku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annas</cp:lastModifiedBy>
  <cp:lastPrinted>2020-02-17T14:12:49Z</cp:lastPrinted>
  <dcterms:created xsi:type="dcterms:W3CDTF">2018-12-13T12:37:47Z</dcterms:created>
  <dcterms:modified xsi:type="dcterms:W3CDTF">2020-03-11T11:10:51Z</dcterms:modified>
</cp:coreProperties>
</file>