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M:\__Przetargi 2020\Zad. 2 Rozbudowa drogi powiatowej 3509W Gulin - Wsola - Wojciechów\Pytania i odpowiedzi oraz zmiana SIWZ\"/>
    </mc:Choice>
  </mc:AlternateContent>
  <xr:revisionPtr revIDLastSave="0" documentId="13_ncr:1_{8298E0F3-D3B7-4DA1-B25C-86E0D1F289D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rogowy" sheetId="1" r:id="rId1"/>
    <sheet name="Arkusz1" sheetId="4" r:id="rId2"/>
  </sheets>
  <definedNames>
    <definedName name="_xlnm.Print_Area" localSheetId="0">Drogowy!$A$1:$I$288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1" i="1" l="1"/>
  <c r="H203" i="1"/>
  <c r="B203" i="1"/>
  <c r="B204" i="1"/>
  <c r="B205" i="1"/>
  <c r="B206" i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H280" i="1" l="1"/>
  <c r="H279" i="1"/>
  <c r="H277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61" i="1"/>
  <c r="H259" i="1"/>
  <c r="H248" i="1"/>
  <c r="H249" i="1"/>
  <c r="H250" i="1"/>
  <c r="H251" i="1"/>
  <c r="H252" i="1"/>
  <c r="H253" i="1"/>
  <c r="H254" i="1"/>
  <c r="H255" i="1"/>
  <c r="H256" i="1"/>
  <c r="H257" i="1"/>
  <c r="H258" i="1"/>
  <c r="H247" i="1"/>
  <c r="H241" i="1"/>
  <c r="H242" i="1"/>
  <c r="H243" i="1"/>
  <c r="H244" i="1"/>
  <c r="H245" i="1"/>
  <c r="H240" i="1"/>
  <c r="H238" i="1"/>
  <c r="H237" i="1"/>
  <c r="H226" i="1"/>
  <c r="H227" i="1"/>
  <c r="H228" i="1"/>
  <c r="H229" i="1"/>
  <c r="H230" i="1"/>
  <c r="H231" i="1"/>
  <c r="H232" i="1"/>
  <c r="H233" i="1"/>
  <c r="H234" i="1"/>
  <c r="H235" i="1"/>
  <c r="H220" i="1"/>
  <c r="H221" i="1"/>
  <c r="H222" i="1"/>
  <c r="H223" i="1"/>
  <c r="B13" i="1" l="1"/>
  <c r="B14" i="1" s="1"/>
  <c r="B15" i="1" s="1"/>
  <c r="B16" i="1" s="1"/>
  <c r="B17" i="1" s="1"/>
  <c r="B18" i="1" s="1"/>
  <c r="B19" i="1" s="1"/>
  <c r="B20" i="1" s="1"/>
  <c r="B22" i="1" s="1"/>
  <c r="B24" i="1" s="1"/>
  <c r="B26" i="1" s="1"/>
  <c r="B27" i="1" s="1"/>
  <c r="B28" i="1" s="1"/>
  <c r="B29" i="1" s="1"/>
  <c r="B30" i="1" s="1"/>
  <c r="B31" i="1" s="1"/>
  <c r="B32" i="1" s="1"/>
  <c r="B34" i="1" s="1"/>
  <c r="B35" i="1" s="1"/>
  <c r="B36" i="1" s="1"/>
  <c r="B37" i="1" s="1"/>
  <c r="B39" i="1" s="1"/>
  <c r="B40" i="1" s="1"/>
  <c r="B41" i="1" s="1"/>
  <c r="B42" i="1" s="1"/>
  <c r="B43" i="1" s="1"/>
  <c r="B44" i="1" s="1"/>
  <c r="B45" i="1" s="1"/>
  <c r="B47" i="1" s="1"/>
  <c r="B48" i="1" s="1"/>
  <c r="B49" i="1" s="1"/>
  <c r="B50" i="1" s="1"/>
  <c r="B51" i="1" s="1"/>
  <c r="B52" i="1" s="1"/>
  <c r="B53" i="1" s="1"/>
  <c r="B55" i="1" s="1"/>
  <c r="B56" i="1" s="1"/>
  <c r="B58" i="1" l="1"/>
  <c r="B59" i="1" s="1"/>
  <c r="B60" i="1" s="1"/>
  <c r="B61" i="1" s="1"/>
  <c r="B63" i="1" s="1"/>
  <c r="B64" i="1" s="1"/>
  <c r="B66" i="1" s="1"/>
  <c r="B70" i="1" s="1"/>
  <c r="B71" i="1" s="1"/>
  <c r="B73" i="1" s="1"/>
  <c r="B74" i="1" s="1"/>
  <c r="B77" i="1" s="1"/>
  <c r="B80" i="1" s="1"/>
  <c r="B82" i="1" s="1"/>
  <c r="B85" i="1" s="1"/>
  <c r="B86" i="1" s="1"/>
  <c r="B88" i="1" s="1"/>
  <c r="B89" i="1" s="1"/>
  <c r="B90" i="1" s="1"/>
  <c r="B91" i="1" s="1"/>
  <c r="B92" i="1" s="1"/>
  <c r="B95" i="1" s="1"/>
  <c r="B96" i="1" s="1"/>
  <c r="B98" i="1" s="1"/>
  <c r="B100" i="1" s="1"/>
  <c r="B103" i="1" s="1"/>
  <c r="B108" i="1" s="1"/>
  <c r="B110" i="1" s="1"/>
  <c r="B111" i="1" s="1"/>
  <c r="B112" i="1" s="1"/>
  <c r="B113" i="1" s="1"/>
  <c r="B114" i="1" s="1"/>
  <c r="B115" i="1" s="1"/>
  <c r="B116" i="1" s="1"/>
  <c r="B117" i="1" s="1"/>
  <c r="B119" i="1" s="1"/>
  <c r="B121" i="1" s="1"/>
  <c r="B123" i="1" s="1"/>
  <c r="B124" i="1" s="1"/>
  <c r="B125" i="1" s="1"/>
  <c r="B126" i="1" s="1"/>
  <c r="B127" i="1" s="1"/>
  <c r="B128" i="1" s="1"/>
  <c r="B129" i="1" s="1"/>
  <c r="B132" i="1" s="1"/>
  <c r="B134" i="1" s="1"/>
  <c r="B137" i="1" s="1"/>
  <c r="B138" i="1" s="1"/>
  <c r="B139" i="1" s="1"/>
  <c r="B140" i="1" s="1"/>
  <c r="B141" i="1" s="1"/>
  <c r="B142" i="1" s="1"/>
  <c r="B145" i="1" s="1"/>
  <c r="B147" i="1" s="1"/>
  <c r="B148" i="1" s="1"/>
  <c r="B150" i="1" s="1"/>
  <c r="B151" i="1" s="1"/>
  <c r="B152" i="1" s="1"/>
  <c r="B153" i="1" s="1"/>
  <c r="B155" i="1" s="1"/>
  <c r="B156" i="1" s="1"/>
  <c r="B158" i="1" s="1"/>
  <c r="B162" i="1" s="1"/>
  <c r="B163" i="1" s="1"/>
  <c r="B165" i="1" s="1"/>
  <c r="B166" i="1" s="1"/>
  <c r="B169" i="1" s="1"/>
  <c r="B171" i="1" s="1"/>
  <c r="B174" i="1" s="1"/>
  <c r="B176" i="1" s="1"/>
  <c r="B179" i="1" s="1"/>
  <c r="B180" i="1" s="1"/>
  <c r="B182" i="1" s="1"/>
  <c r="B183" i="1" s="1"/>
  <c r="B184" i="1" s="1"/>
  <c r="B185" i="1" s="1"/>
  <c r="B186" i="1" s="1"/>
  <c r="B189" i="1" s="1"/>
  <c r="B190" i="1" s="1"/>
  <c r="B192" i="1" s="1"/>
  <c r="B194" i="1" s="1"/>
  <c r="B197" i="1" s="1"/>
  <c r="B199" i="1" s="1"/>
  <c r="B200" i="1" s="1"/>
  <c r="B201" i="1" s="1"/>
  <c r="B202" i="1" s="1"/>
  <c r="B219" i="1" s="1"/>
  <c r="B220" i="1" s="1"/>
  <c r="B221" i="1" s="1"/>
  <c r="B222" i="1" s="1"/>
  <c r="B223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7" i="1" s="1"/>
  <c r="B238" i="1" s="1"/>
  <c r="B240" i="1" s="1"/>
  <c r="B241" i="1" s="1"/>
  <c r="B242" i="1" s="1"/>
  <c r="B243" i="1" s="1"/>
  <c r="B244" i="1" s="1"/>
  <c r="B245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7" i="1" s="1"/>
  <c r="B279" i="1" s="1"/>
  <c r="B280" i="1" s="1"/>
  <c r="H53" i="1"/>
  <c r="H52" i="1"/>
  <c r="H51" i="1"/>
  <c r="H216" i="1" l="1"/>
  <c r="H215" i="1"/>
  <c r="H214" i="1"/>
  <c r="H213" i="1"/>
  <c r="H212" i="1"/>
  <c r="H211" i="1"/>
  <c r="H210" i="1"/>
  <c r="H209" i="1"/>
  <c r="H204" i="1"/>
  <c r="H202" i="1"/>
  <c r="H50" i="1"/>
  <c r="H47" i="1"/>
  <c r="H49" i="1"/>
  <c r="H48" i="1"/>
  <c r="H45" i="1"/>
  <c r="H197" i="1" l="1"/>
  <c r="H194" i="1"/>
  <c r="H192" i="1"/>
  <c r="H190" i="1"/>
  <c r="H189" i="1"/>
  <c r="H186" i="1"/>
  <c r="H185" i="1"/>
  <c r="H184" i="1"/>
  <c r="H183" i="1"/>
  <c r="H182" i="1"/>
  <c r="H180" i="1"/>
  <c r="H179" i="1"/>
  <c r="H176" i="1"/>
  <c r="H174" i="1"/>
  <c r="H171" i="1"/>
  <c r="H169" i="1"/>
  <c r="H167" i="1"/>
  <c r="F166" i="1"/>
  <c r="H166" i="1" s="1"/>
  <c r="H165" i="1"/>
  <c r="H163" i="1"/>
  <c r="H162" i="1"/>
  <c r="H158" i="1"/>
  <c r="H156" i="1"/>
  <c r="H155" i="1"/>
  <c r="H153" i="1"/>
  <c r="H152" i="1"/>
  <c r="H151" i="1"/>
  <c r="H150" i="1"/>
  <c r="H148" i="1"/>
  <c r="H147" i="1"/>
  <c r="H145" i="1"/>
  <c r="H142" i="1"/>
  <c r="H141" i="1"/>
  <c r="H140" i="1"/>
  <c r="H139" i="1"/>
  <c r="H138" i="1"/>
  <c r="H137" i="1"/>
  <c r="H134" i="1"/>
  <c r="H132" i="1"/>
  <c r="H129" i="1"/>
  <c r="H128" i="1"/>
  <c r="H126" i="1"/>
  <c r="H125" i="1"/>
  <c r="H124" i="1"/>
  <c r="H123" i="1"/>
  <c r="H121" i="1"/>
  <c r="H119" i="1"/>
  <c r="H117" i="1"/>
  <c r="H116" i="1"/>
  <c r="H115" i="1"/>
  <c r="H114" i="1"/>
  <c r="H113" i="1"/>
  <c r="H112" i="1"/>
  <c r="H111" i="1"/>
  <c r="H110" i="1"/>
  <c r="H199" i="1"/>
  <c r="H200" i="1"/>
  <c r="H201" i="1"/>
  <c r="H108" i="1"/>
  <c r="H11" i="1" l="1"/>
  <c r="F74" i="1" l="1"/>
  <c r="H225" i="1" l="1"/>
  <c r="H219" i="1"/>
  <c r="H208" i="1"/>
  <c r="H207" i="1"/>
  <c r="H206" i="1"/>
  <c r="H205" i="1"/>
  <c r="H27" i="1" l="1"/>
  <c r="H28" i="1"/>
  <c r="H43" i="1" l="1"/>
  <c r="H44" i="1"/>
  <c r="H20" i="1" l="1"/>
  <c r="H14" i="1"/>
  <c r="H15" i="1"/>
  <c r="H16" i="1"/>
  <c r="H17" i="1"/>
  <c r="H18" i="1"/>
  <c r="H19" i="1"/>
  <c r="H13" i="1"/>
  <c r="H42" i="1" l="1"/>
  <c r="H41" i="1"/>
  <c r="H61" i="1" l="1"/>
  <c r="H40" i="1"/>
  <c r="H89" i="1" l="1"/>
  <c r="H77" i="1" l="1"/>
  <c r="H56" i="1" l="1"/>
  <c r="H82" i="1"/>
  <c r="H96" i="1" l="1"/>
  <c r="H74" i="1"/>
  <c r="H100" i="1" l="1"/>
  <c r="H80" i="1"/>
  <c r="H60" i="1"/>
  <c r="H64" i="1" l="1"/>
  <c r="H71" i="1"/>
  <c r="H63" i="1" l="1"/>
  <c r="H59" i="1"/>
  <c r="H92" i="1"/>
  <c r="H26" i="1"/>
  <c r="H90" i="1"/>
  <c r="H66" i="1" l="1"/>
  <c r="H75" i="1"/>
  <c r="H73" i="1" l="1"/>
  <c r="H103" i="1" l="1"/>
  <c r="H32" i="1"/>
  <c r="H31" i="1"/>
  <c r="H70" i="1" l="1"/>
  <c r="H98" i="1"/>
  <c r="H95" i="1"/>
  <c r="H91" i="1"/>
  <c r="H88" i="1"/>
  <c r="H86" i="1"/>
  <c r="H85" i="1"/>
  <c r="H58" i="1"/>
  <c r="H35" i="1"/>
  <c r="H29" i="1"/>
  <c r="H24" i="1"/>
  <c r="H22" i="1"/>
  <c r="H37" i="1" l="1"/>
  <c r="H104" i="1" s="1"/>
  <c r="H282" i="1" l="1"/>
  <c r="H283" i="1" l="1"/>
  <c r="H284" i="1" s="1"/>
</calcChain>
</file>

<file path=xl/sharedStrings.xml><?xml version="1.0" encoding="utf-8"?>
<sst xmlns="http://schemas.openxmlformats.org/spreadsheetml/2006/main" count="942" uniqueCount="290">
  <si>
    <t>Numer</t>
  </si>
  <si>
    <t>Wyszczególnienie</t>
  </si>
  <si>
    <t>Jednostka</t>
  </si>
  <si>
    <t>Cena</t>
  </si>
  <si>
    <t>Wartość</t>
  </si>
  <si>
    <t>Specyfikacji Technicznej</t>
  </si>
  <si>
    <t>elementów rozliczeniowych</t>
  </si>
  <si>
    <t>Nazwa</t>
  </si>
  <si>
    <t>Ilość</t>
  </si>
  <si>
    <t>jedn., PLN</t>
  </si>
  <si>
    <t>PLN</t>
  </si>
  <si>
    <t>D.01.00.00</t>
  </si>
  <si>
    <t>ROBOTY PRZYGOTOWAWCZE</t>
  </si>
  <si>
    <t>x</t>
  </si>
  <si>
    <t>D.01.01.01</t>
  </si>
  <si>
    <t>Odtworzenie trasy i punktów wysokościowych</t>
  </si>
  <si>
    <t>km</t>
  </si>
  <si>
    <t>D-01.02.01a</t>
  </si>
  <si>
    <t>Wycinka zadrzewienia, drzew i krzewów przydrożnych</t>
  </si>
  <si>
    <t>szt</t>
  </si>
  <si>
    <t>m2</t>
  </si>
  <si>
    <t>D-01.02.01b</t>
  </si>
  <si>
    <t>Drzewa do zabezpieczenia i ochrony na czas budowy</t>
  </si>
  <si>
    <t>D.01.02.02</t>
  </si>
  <si>
    <t>Zdjęcie warstwy humusu i/lub darniny</t>
  </si>
  <si>
    <t>D.01.02.04</t>
  </si>
  <si>
    <t>Rozbiórka elementów dróg, ogrodzeń i przepustów</t>
  </si>
  <si>
    <t>mb</t>
  </si>
  <si>
    <t>D.02.00.00</t>
  </si>
  <si>
    <t xml:space="preserve">ROBOTY ZIEMNE </t>
  </si>
  <si>
    <t>D.02.01.01</t>
  </si>
  <si>
    <t xml:space="preserve">Wykonanie wykopów   </t>
  </si>
  <si>
    <t>m3</t>
  </si>
  <si>
    <t>szt.</t>
  </si>
  <si>
    <t xml:space="preserve">D.02.03.01 </t>
  </si>
  <si>
    <t>Wykonanie nasypów - grunt z wykopu</t>
  </si>
  <si>
    <t>m</t>
  </si>
  <si>
    <t>D.04.00.00</t>
  </si>
  <si>
    <t>PODBUDOWY</t>
  </si>
  <si>
    <t>D.04.03.01</t>
  </si>
  <si>
    <t>Oczyszczenie i skropienie warstw konstrukcyjnych</t>
  </si>
  <si>
    <t>D.04.04.02</t>
  </si>
  <si>
    <t xml:space="preserve">D.04.05.01 </t>
  </si>
  <si>
    <t>D.05.00.00</t>
  </si>
  <si>
    <t>NAWIERZCHNIE</t>
  </si>
  <si>
    <t>D.07.00.00</t>
  </si>
  <si>
    <t>OZNAKOWANIE DRÓG I URZĄDZENIA BEZPIECZEŃSTWA RUCHU</t>
  </si>
  <si>
    <t>D.07.01.01</t>
  </si>
  <si>
    <t>Oznakowanie poziome</t>
  </si>
  <si>
    <t>D.07.02.01</t>
  </si>
  <si>
    <t>Oznakowanie pionowe</t>
  </si>
  <si>
    <t>D.08.00.00</t>
  </si>
  <si>
    <t>ELEMENTY ULIC</t>
  </si>
  <si>
    <t>D-09.00.00</t>
  </si>
  <si>
    <t>ZIELEŃ DROGOWA</t>
  </si>
  <si>
    <t>D-09.01.01</t>
  </si>
  <si>
    <t>Zieleń drogowa - zieleń towarzysząca ciągom komunikacyjnym</t>
  </si>
  <si>
    <t>Przymocowanie tablic znaków drogowych, typ E /średnie/</t>
  </si>
  <si>
    <t>D.05.03.05</t>
  </si>
  <si>
    <t>D.05.03.05.A</t>
  </si>
  <si>
    <t>D.05.03.05.B</t>
  </si>
  <si>
    <t>D.05.03.11</t>
  </si>
  <si>
    <t>D.08.01.01</t>
  </si>
  <si>
    <t>Krawężniki betonowe</t>
  </si>
  <si>
    <t>Lp.</t>
  </si>
  <si>
    <t>Podbudowa i ulepszone podłoże z gruntu lub kruszywa stabilizowanego cementem</t>
  </si>
  <si>
    <t xml:space="preserve">D.04.07.01 </t>
  </si>
  <si>
    <t>Przestawienie istniejących słupków z tablicą znaku na właściwą odległość od korony drogi</t>
  </si>
  <si>
    <t xml:space="preserve">Nawierzchnia z betonu asfaltowego </t>
  </si>
  <si>
    <t>D.06.00.00</t>
  </si>
  <si>
    <t>ROBOTY WYKOŃCZENIOWE</t>
  </si>
  <si>
    <t>Podbudowa z kruszywa łamanego stabilizowanego mechanicznie 0/31,5</t>
  </si>
  <si>
    <t>D.06.01.01.61</t>
  </si>
  <si>
    <t xml:space="preserve">Warstwa ścieralna z betonu asfaltowego </t>
  </si>
  <si>
    <t xml:space="preserve">Warstwa wiążąca z betonu asfaltowego </t>
  </si>
  <si>
    <t>- gr. 5 cm na podsycpce cem. Piakowej</t>
  </si>
  <si>
    <t>ODWODNIENIE</t>
  </si>
  <si>
    <t>Podbudowa z mieszanki mineralno-cementowo-emulsyjnej MCE</t>
  </si>
  <si>
    <t>podbudowa z miesz. niezw. z kruszywa C50/30, 0/31,5, grubosci 15 cm - zjazdy z kostki</t>
  </si>
  <si>
    <t>nawierzchnia z miesz. niezw. z kruszywa C50/30, 0/31,5, grubosci 15 cm - zjazdy z kruszywa</t>
  </si>
  <si>
    <t>D.05.03.04</t>
  </si>
  <si>
    <t>Nawierzchnia z kostki betonowej</t>
  </si>
  <si>
    <t xml:space="preserve">Przepusty </t>
  </si>
  <si>
    <t>grunt stabilizoway cementem C 0,4/0,5 gr. 30 cm pod jezdnią</t>
  </si>
  <si>
    <t>D.04.01.01</t>
  </si>
  <si>
    <t>Koryto wraz z profilowaniem i zagęszczeniem podłoża</t>
  </si>
  <si>
    <t>Betonowe obrzeża chodnikowe</t>
  </si>
  <si>
    <t xml:space="preserve">D.08.03.01 </t>
  </si>
  <si>
    <t>D.03.00.00</t>
  </si>
  <si>
    <t>D.03.01.01</t>
  </si>
  <si>
    <t>ha</t>
  </si>
  <si>
    <t>Ułożenie korytka w rowach na gruncie stabilizowanym spoiwem wraz z opsypaniem</t>
  </si>
  <si>
    <t xml:space="preserve">Ułożenie scieku z kostki przy krawędzki jezdni </t>
  </si>
  <si>
    <t>murki czołowe przepustów Ø80 pod koroną jezdni</t>
  </si>
  <si>
    <t>murki czołowe przepustów Ø60 i Ø40 pod koroną jezdni</t>
  </si>
  <si>
    <t>KANALIZACJA DESZCZOWA</t>
  </si>
  <si>
    <r>
      <t>m</t>
    </r>
    <r>
      <rPr>
        <b/>
        <vertAlign val="superscript"/>
        <sz val="8"/>
        <color rgb="FF000000"/>
        <rFont val="Arial"/>
        <family val="2"/>
        <charset val="238"/>
      </rPr>
      <t>3</t>
    </r>
  </si>
  <si>
    <r>
      <t>m</t>
    </r>
    <r>
      <rPr>
        <vertAlign val="superscript"/>
        <sz val="8"/>
        <color rgb="FF000000"/>
        <rFont val="Arial"/>
        <family val="2"/>
        <charset val="238"/>
      </rPr>
      <t>3</t>
    </r>
  </si>
  <si>
    <t>Element</t>
  </si>
  <si>
    <t>Kanały z rur PP SN8 dwuwarstwowe DN/ID400  o połączeniach kielichowych.</t>
  </si>
  <si>
    <t>Kanały z rur PP SN8 dwuwarstwowe DN/ID300  o połączeniach kielichowych.</t>
  </si>
  <si>
    <t>BRANŻA ELEKTRYCZNA</t>
  </si>
  <si>
    <t xml:space="preserve">Demontaż linii napowietrznej nN-04 kV </t>
  </si>
  <si>
    <t>KNNR-W 9  1304-01  analogia</t>
  </si>
  <si>
    <t>Odkopanie i demontaż słupów żelbetowych pojedynczych z zasypaniem wykopu - żerdzie ŻN dł 10 m i E-10,5/10</t>
  </si>
  <si>
    <t xml:space="preserve">KNNR-W 9  1307-01  </t>
  </si>
  <si>
    <t>Rozmontowanie słupów żelbetowych zdemontowanych pojedynczo</t>
  </si>
  <si>
    <t xml:space="preserve">KNNR-W 9  902-06 </t>
  </si>
  <si>
    <t>Demontaż osprzętu sieciowego i konstrukcji metalowych linii NN</t>
  </si>
  <si>
    <t>KNNR-W 9  1002-06</t>
  </si>
  <si>
    <t>Demontaż wysięgników rurowych o ciężarze do 30 kg mocowanych na słupie - do ponownego montażu</t>
  </si>
  <si>
    <t>KNNR-W 9  1005-03</t>
  </si>
  <si>
    <t>Demontaż opraw oświetlenia zewnętrznego na trzpieniu słupa - do ponownego montażu</t>
  </si>
  <si>
    <t>kpl.</t>
  </si>
  <si>
    <t>Pace montażowe przenoszące istniejącą linię napowietrzną nN-0,4kV na nowe miejsce</t>
  </si>
  <si>
    <t>KNR-5-12  0001-01</t>
  </si>
  <si>
    <t>Wykopy mechaniczne pod słupy wirowane jednożerdziowe linii napowietrznych nN o dł. 10,5 m</t>
  </si>
  <si>
    <t>stan</t>
  </si>
  <si>
    <t>KNR-W 5-10  0702-08</t>
  </si>
  <si>
    <t>Montaż i mechaniczne stawianie słupów pojedynczych - słup E-10,5/10 i ŻN-10 (materiał z demontażu)</t>
  </si>
  <si>
    <t>KNR-W 5-10  0802-04 analogia</t>
  </si>
  <si>
    <t>Montaż trzonów kabłąkowych na słupie stojącym dla linii niskiego napięcia - śruba hakowa kompletna M16 + uchwyty przelotowe i końcówkowe</t>
  </si>
  <si>
    <t>KNR-W 5-10  0901-05</t>
  </si>
  <si>
    <t xml:space="preserve">Montaż przewodów o przekroju do 50 mm2 rozciąganych z udziałem podnośnika samochodowego dla linii niskiego napięcia - przełożenie linii na nowe słupy </t>
  </si>
  <si>
    <t>km/1 przew</t>
  </si>
  <si>
    <t>KNR-W 5-10  1002-01</t>
  </si>
  <si>
    <t>Montaż wysięgników rurowych o ciężarze do 15 kg na słupie - wysięgnik WL 11 1 m na obejmie O-2/E</t>
  </si>
  <si>
    <t>KNR-W 5-10  1004-02</t>
  </si>
  <si>
    <t>Wciąganie przewodów z udziałem podnośnika samochodowego w wysięgnik na słupie</t>
  </si>
  <si>
    <t>m-1 przew</t>
  </si>
  <si>
    <t>KNR-W 5-10  1005-09</t>
  </si>
  <si>
    <t>Montaż na zamontowanym wysięgniku opraw do lamp - lampy z demontażu</t>
  </si>
  <si>
    <t>KNR-W 5-10  0803- 01</t>
  </si>
  <si>
    <t>Montaż z kosza podnośnika samochodowego bezpieczników napowietrznych dla linii niskiego napięcia - bezpiecznik lampowy</t>
  </si>
  <si>
    <t>KNR-W 5-10  0803- 02</t>
  </si>
  <si>
    <t>Montaż z kosza podnośnika samochodowego odgromników dla linii niskiego napięcia</t>
  </si>
  <si>
    <t>KNR-W 5-10  0904 - 01</t>
  </si>
  <si>
    <t>Montaż mostków rozłącznych (przekrój przewodów do 70 mm2) dla linii niskiego napięcia - linia izolowana</t>
  </si>
  <si>
    <t>KNR-W 5-08  0803 - 05</t>
  </si>
  <si>
    <t>Połączenie przewodów pojedynczych pod zaciski lub bolce; przekrój żyły do 35 mm2</t>
  </si>
  <si>
    <t>Roboty dodatkowe</t>
  </si>
  <si>
    <t>kalk. własna</t>
  </si>
  <si>
    <t>Inwentaryzacja powykonawcza</t>
  </si>
  <si>
    <t>Projekt powykonawczy</t>
  </si>
  <si>
    <t>Demontaż słupa nN-0,4kVtypu 2xZN10A</t>
  </si>
  <si>
    <t>KNNR-W 9  1304-07  analogia</t>
  </si>
  <si>
    <t xml:space="preserve">Odkopanie i demontaż słupów żelbetowych rozkracznych z zasypaniem wykopu - żerdzie ŻN dł 10 m </t>
  </si>
  <si>
    <t xml:space="preserve">KNNR-W 9  1307-03  </t>
  </si>
  <si>
    <t>Rozmontowanie słupów żelbetowych zdemontowanych rozkracznych</t>
  </si>
  <si>
    <t>Demontaż osprzętu sieciowego i konstrukcji metalowych linii NN - poprzecznik krańcowy na słupie leżącym</t>
  </si>
  <si>
    <t xml:space="preserve">KNNR-W 9  1303 - 01 </t>
  </si>
  <si>
    <t>Demontaż izolatorów stojących na słupie stojącym</t>
  </si>
  <si>
    <t xml:space="preserve">Demontaż wysięgników rurowych o ciężarze do 30 kg mocowanych na słupie </t>
  </si>
  <si>
    <t>Montaż słupa typu E-10,5/4,3E</t>
  </si>
  <si>
    <t>Montaż i mechaniczne stawianie słupów pojedynczych - słup E-10,5/4,3</t>
  </si>
  <si>
    <t>KNR-W 5-10  0801 - 02</t>
  </si>
  <si>
    <t>Montaż poprzeczników narożnych lub krańcowych na słupach leżących dla linii niskiego napięcia - poprzecznik krańcowy</t>
  </si>
  <si>
    <t>Montaż poprzeczników narożnych lub krańcowych na słupach leżących dla linii niskiego napięcia - konstrukcja mocna KM-2</t>
  </si>
  <si>
    <t>KNR-W 5-10  0802 - 05</t>
  </si>
  <si>
    <t>Montaż izolatorów stojących na trzonach dla linii niskiego napięcia - izolator S-80</t>
  </si>
  <si>
    <t>KNR-W 5-10  0906 - 04  analogia</t>
  </si>
  <si>
    <t>Montaż przyłączy z przewodami typu AsXSn lub podobnymi o przekroju do 4x25mm2 dla linii niskiego napięcia z udziałem podnośnika samochodowego - przełożenie przyłącza (sama robociza i sprzęt)</t>
  </si>
  <si>
    <t>Montaż mostków rozłącznych (przekrój przewodów do 70 mm2) dla linii niskiego napięcia - linia goła -  izolowana przyłącze napowietrzne</t>
  </si>
  <si>
    <t>Linie kablowe nN-0,4kV typu YAKXS 4x240 mm2</t>
  </si>
  <si>
    <t>KNNR-W 9  0801 - 16</t>
  </si>
  <si>
    <t>Demontaż kabli wielożyłowych o masie 1,0 - 2,0 kg/m układanych w gruncie kat. III - IV - kabel istniejący kolidujący typu YAKXS 4X35 mm2</t>
  </si>
  <si>
    <t>KNNR-W 9  0803 -08</t>
  </si>
  <si>
    <t>Demontaż kabli wielożyłowych o masie 1,0 - 2,0 kg/m układanych w rurach osłonowych, blokach betonowych lub kanałach zamkniętych - kabel na słupie i na uchwytach typu YAKXS 4X35 mm2</t>
  </si>
  <si>
    <t>KNR 2-01 0702 - 0603</t>
  </si>
  <si>
    <t>Kopanie rowów dla kabli o głębokości do 1,0 m i szerokości dna do 0,8 m w gruncie kat III i IV</t>
  </si>
  <si>
    <t>KNR-W 5-10  0301 - 02</t>
  </si>
  <si>
    <t>Nasypanie warstwy piasku grubości 0,1 m na dno rowu kablowego o szerokosci do 0,6 m</t>
  </si>
  <si>
    <t>KNR-W 5-10  0303 - 01 analogia</t>
  </si>
  <si>
    <t>Układanie rur ochronnych z PCW o średnicy do 75 mm w wykopie - rura osłonowa typu DVK 75 mm</t>
  </si>
  <si>
    <t>Układanie rur ochronnych z PCW o średnicy do 75 mm w wykopie - rura osłonowa typu A 83PS mm (dwudzielna)</t>
  </si>
  <si>
    <t>KNR-W 5-10  0508 - 02 analogia</t>
  </si>
  <si>
    <t>Montaż w rowach muf przelotowych z rur termokurczliwych na kablach jednożyłowych z żyłami Al. o przekroju do 35 mm2 na napięcie 1kV o izolacji i powłoce z tworzyw sztucznych</t>
  </si>
  <si>
    <t>KNR-W 5-10  0110-03</t>
  </si>
  <si>
    <t>Ręczne układanie kabli wielożyłowych o masie do 2.0 kg/m na napięcie znamionowe ponizej 110 kV w rurach - kabel typu YAKXS 4x35 mm2 w rurze osłonowej DVK - 75 mm</t>
  </si>
  <si>
    <t>KNR-W 5-10  0103-03</t>
  </si>
  <si>
    <t>Ręczne układanie kabli wielożyłowych o masie do 2.0 kg/m na napięcie znamionowe ponizej 110 kV w rurach - kabel typu YAKXS 4x35 mm2 bezpośrednio w wykopie</t>
  </si>
  <si>
    <t>KNR 2-01 0705 - 0403</t>
  </si>
  <si>
    <t>Zasypanie rowów dla kabli o głębokości do 0.8 m i szerokosci dna 0,6 m w gruncie kat. III i IV</t>
  </si>
  <si>
    <t>KNR-W 2-01 0228 - 03</t>
  </si>
  <si>
    <t>Zagęszczenie nasypów grunty sypkie kat. I - III</t>
  </si>
  <si>
    <t>E-510      4400-07</t>
  </si>
  <si>
    <t>Układanie kabli energetycznych o masie do 2 kg wciąganych do rur osłonowych mocowanych do słupa betonowego - kabel typu YAKXS 4x 35 mm2 w rurze osłonowej BE-50 mm</t>
  </si>
  <si>
    <t>E-510      4400-03</t>
  </si>
  <si>
    <t>Układanie kabli energetycznych o masie do 2 kg wciąganych bespośrednio do słupa  słup betonowy - kabel typu YAKXS 4x 35 mm2 bezpośrednio na słupie</t>
  </si>
  <si>
    <t>Pomiary pomontażowe</t>
  </si>
  <si>
    <t>KNR-W 5-08  0901 - 03</t>
  </si>
  <si>
    <t>Pomiar rezystencji izolacji instalacji elektrycznych - obwód 3-fazowy, pierwszy pomiar - kabel typu YAKXS 4x35 mm2</t>
  </si>
  <si>
    <t>pomiar</t>
  </si>
  <si>
    <t>Nawierzchnia z kostki opaska</t>
  </si>
  <si>
    <t>zdjecie warstwy ziemi urodzdajnej gr. 20cm, do późniejszego wykorzystania</t>
  </si>
  <si>
    <t>rozbiórka podbudowy z kruszywa gr. w-wy 35cm</t>
  </si>
  <si>
    <t>rozbiórka przepustów</t>
  </si>
  <si>
    <t>demontaż tarcz znaków pionowych</t>
  </si>
  <si>
    <t>demontaż słupków stalowych/betonowych</t>
  </si>
  <si>
    <t>przepusty pod jezdnią Ø40</t>
  </si>
  <si>
    <t>przepusty pod jezdnią Ø60</t>
  </si>
  <si>
    <t>przepusty pod jezdnią Ø80</t>
  </si>
  <si>
    <t>murki czołowe przepustów  Ø40 pod zjazdami</t>
  </si>
  <si>
    <t>koryto wraz z profilowaniem i zagęszczeniem podłoża</t>
  </si>
  <si>
    <t>oczyszczenie i skropienie podbudowy z kruszywa łamanego</t>
  </si>
  <si>
    <t>oczyszczenie i skropienie podbudowy i nawierzchni bitumicznej</t>
  </si>
  <si>
    <t>podbudowa zasadnicza z MCE 5/6 wykonana z dodatkiem destruktu ze sfresoanej nawierzchni oraz doziarniona kruszywam łamanym  gr. 20 cm</t>
  </si>
  <si>
    <t>warstwa gr. 4 cm na jezdni - AC11S</t>
  </si>
  <si>
    <t>warstwa gr. 4 cm dla ciągu pieszo-rowerowego- AC8S</t>
  </si>
  <si>
    <t>warstwa gr. 8 cm dla jezdni - AC16W</t>
  </si>
  <si>
    <t>warstwa gr. 4 cm dla ści - AC11W</t>
  </si>
  <si>
    <t>frezowanie na zimno istniejących nawierzchni asfaltowych - 4 cm</t>
  </si>
  <si>
    <t>roboty pomiarowe przy liniowych robotach ziemnych - trasa dróg w terenie równinnym, inwentaryzacja powykonawcza, wytyczenie granic działek  zgodnie z decyzją ZRID</t>
  </si>
  <si>
    <t>wycinka drzew o średnicy pnia do 15 cm</t>
  </si>
  <si>
    <t>wycinka drzew o średnicy pnia 16 ÷ 25 cm</t>
  </si>
  <si>
    <t>wycinka drzew o średnicy pnia 26 ÷ 35 cm</t>
  </si>
  <si>
    <t>wycinka drzew o średnicy pnia 36 ÷ 45 cm</t>
  </si>
  <si>
    <t>wycinka drzew o średnicy pnia 46 ÷ 55 cm</t>
  </si>
  <si>
    <t>wycinka drzew o średnicy pnia 56 ÷ 65 cm</t>
  </si>
  <si>
    <t>wycinka drzew o średnicy pnia 66 ÷ 75 cm</t>
  </si>
  <si>
    <t>wycinka drzew o średnicy pnia 76 ÷ 85 cm</t>
  </si>
  <si>
    <t>wycinka  zadrzewienia i zakrzewienia oraz grup krzewów</t>
  </si>
  <si>
    <t>drzewa do zabezpieczenia i ochrony na czas budowy</t>
  </si>
  <si>
    <t>rozbiórka zjazdów z nawierzchnią bitumiczną</t>
  </si>
  <si>
    <t>rozbiórka zjazdów z nawierzchnią z betonu i kostki</t>
  </si>
  <si>
    <t xml:space="preserve">wykonanie wykopów   </t>
  </si>
  <si>
    <t>wykonanie nasypów z gruntu z wykopu</t>
  </si>
  <si>
    <t>podbudowa z miesz. niezw. z kruszywa C50/30, 0/31,5, grubosci 15 cm - ciąg pieszo-rowerowy</t>
  </si>
  <si>
    <t>pobocze ulepszone kruszywo łamane stabilizowane  mechanicznie (0-31,5) - gr. w-wy 10 cm</t>
  </si>
  <si>
    <t>grunt stabilizoway spoiwem hydraulicznym C 0,4/0,5 gr. 15 cm dla ciągu pieszo-rowerowego, chodnika oraz zjazdów</t>
  </si>
  <si>
    <t>Odcinek I od km 2+880,00 do km 4+780,00 długości 1900 m</t>
  </si>
  <si>
    <t>Odcinek II od km  5+110,00 do km 8+075,96, długości 2965,96 m</t>
  </si>
  <si>
    <t>Wartość kosztorysowa odcinka II od km  5+110,00 do km 8+075,96 bez podatku VAT</t>
  </si>
  <si>
    <t>warstwa gr. 4 cm dla ciągu pieszo-rowerowego - AC11W</t>
  </si>
  <si>
    <t>Przymocowanie tablic znaków drogowych, typ A, B, C, D, G, T /mini/ I typu</t>
  </si>
  <si>
    <r>
      <t xml:space="preserve">Ustawienie słupków z rur stalowych dla znaków drogowych </t>
    </r>
    <r>
      <rPr>
        <sz val="8"/>
        <rFont val="Calibri"/>
        <family val="2"/>
        <charset val="238"/>
      </rPr>
      <t>Ø</t>
    </r>
    <r>
      <rPr>
        <sz val="11.6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60</t>
    </r>
  </si>
  <si>
    <t>Oznakowanie poziome jezdni mat. grubowarstwowe - linie ciągłe</t>
  </si>
  <si>
    <t>Oznakowanie poziome jezdni mat. grubowarstwowe - linie przerywane</t>
  </si>
  <si>
    <t>Przymocowanie tablic znaków drogowych, typ A-7 , B-20, D-6 /średnie/ II typu</t>
  </si>
  <si>
    <t>Humusowanie i obsianie trawą</t>
  </si>
  <si>
    <t>przepusty pod zjazdami  Ø40</t>
  </si>
  <si>
    <t>D.11.01.01</t>
  </si>
  <si>
    <t>D.03.00.00; D.11.01.01.</t>
  </si>
  <si>
    <t>Studzienki ściekowe, przykanaliki</t>
  </si>
  <si>
    <t>Wykopy wraz z transportem urobku poza teren budowy  oraz umocnieniem ścian i rozbiórką umocnienia</t>
  </si>
  <si>
    <t xml:space="preserve">Roboty ziemne wykonywane mechanicznie z transposportem urobku poza teren budowy  wraz z umocnieniem ścian i rozbiórką umocnienia </t>
  </si>
  <si>
    <t>Zasypywanie wykopów o ścianach pionowych o szerokości 0.8-2.5 m i głęb.do
6.0 m w gr.kat. IV</t>
  </si>
  <si>
    <t>Zagęszczenie nasypów ubijakami mechanicznymi; grunty sypkie kat. I-III Wskaźnik zagęszczenia Js = 0.98</t>
  </si>
  <si>
    <t>Podłoża i obsypki z kruszyw naturalnych dowiezionych wraz z dowiezieniem</t>
  </si>
  <si>
    <t>Montaż studni rewizyjnych z kręgów betonowych Ф1200 gotowych wykopach o gł. do 3m wraz z wyposażeniem</t>
  </si>
  <si>
    <t>Montaż studni wpadowych z kręgów betonowych Ф1200 gotowych wykopach o gł. do 3m wraz z wyposażeniem</t>
  </si>
  <si>
    <t>Studzienki ściekowe uliczne betonowe o śr.500 mm z osadnikiem - wpusty ściekowe uliczne</t>
  </si>
  <si>
    <t>Regulator przepływu na przepływ maksymalny Q=5 l/s</t>
  </si>
  <si>
    <t>Klapa zwrotna PE HD dla rur śr. 300</t>
  </si>
  <si>
    <t>Wykonanie drobnych elementów odwodnienia betonowych o obj.do 1 m3 na skarpach i dnach rowów - wlot typowy zabezpieczony kratą</t>
  </si>
  <si>
    <t>Umocnienie skarp i dna rowów płytami ażurowymi na podsypce piaskowej za- bezpieczone palisadą z palików zgodnie z projektem</t>
  </si>
  <si>
    <t>Umocnienie wylotów przykanalików do rowów</t>
  </si>
  <si>
    <t>Przymocowanie tablic znaków drogowych, typ A, B, C, D, G, T /średnie/ II typu</t>
  </si>
  <si>
    <t>Przymocowanie tablic znaków drogowych, typ A, B, C, D, G, T /średnie/ I typu</t>
  </si>
  <si>
    <t>Ustawienie słupków z rur stalowych dla znaków drogowych Ø 60</t>
  </si>
  <si>
    <t>Wartość kosztorysowa I odcinka 2+880,00 do km 4+780,00 bez podatku VAT</t>
  </si>
  <si>
    <t>- gr. 5 cm na podsycpce cem. piakowej</t>
  </si>
  <si>
    <t>Kanały z rur PVC Dz160 mm</t>
  </si>
  <si>
    <t>ST-03.01</t>
  </si>
  <si>
    <t>Klapa zwrotna PE HD dla rur śr. 160</t>
  </si>
  <si>
    <t>Formularz 2.2. do SIWZ</t>
  </si>
  <si>
    <t>RAZEM wartość netto Odcinek I i Odcinek II</t>
  </si>
  <si>
    <t>Podatek VAT 23%</t>
  </si>
  <si>
    <t>RAZEM wartość brutto</t>
  </si>
  <si>
    <t>Rozbudowa drogi powiatowej nr 3509W Gulin - Wsola - Wojciechów</t>
  </si>
  <si>
    <t>……………………………………………….</t>
  </si>
  <si>
    <t>(podpis i pieczęć upełnomocnionego przedstawiciela Wykonawcy)</t>
  </si>
  <si>
    <t xml:space="preserve">KOSZTORYS OFERTOWY - po zmianach 
na zamówienie pn. </t>
  </si>
  <si>
    <t>warstwa ścieralna z kostki betonowej szarej gr. 8 cm na podsypce cementow-piaskowej gr. 4 cm -</t>
  </si>
  <si>
    <t xml:space="preserve">Umocnienie skarp elementami prefabrykowane - płyta ażurowa  </t>
  </si>
  <si>
    <t>- gr. 8 cm na podsypce cem. piaskowej</t>
  </si>
  <si>
    <t>- gr. 8 cm na podsypce cem. piaskowej gr. 5 cm</t>
  </si>
  <si>
    <t>krawężniki betonowe uliczne (20x30x100 cm) na ławie z oporem x betonu C12/15 na podsypce cem.-piask. 1:4 gr. 4 cm</t>
  </si>
  <si>
    <t>opornik betonowy (12x25x100 cm) na ławie z oporem x betonu C12/15 na podsypce cem.-piask. 1:4 gr. 4 cm</t>
  </si>
  <si>
    <t>D.05.03.23a</t>
  </si>
  <si>
    <t>gr. 8 cm na podsypce cem. piaskowej</t>
  </si>
  <si>
    <t>warstwa ścieralna z kostki betonowej szarej gr. 6 cm na podsypce cementow-piaskowej gr. 4 cm -</t>
  </si>
  <si>
    <t xml:space="preserve">Umocnienie skarp elementami prefabrykowane - płyta ażurowa </t>
  </si>
  <si>
    <t>- gr. 8 cm na podsycpce cem. piakowej gr. 5 cm</t>
  </si>
  <si>
    <t>- krawężniki betonowe uliczne (20x30x100 cm) na ławie z oporem x betonu C12/15 na podsypce cem.-piask. 1:4 gr. 4 cm</t>
  </si>
  <si>
    <t>-opornik betonowy (12x25x100 cm) na ławie z oporem x betonu C12/15 na podsypce cem.-piask. 1:4 gr. 4 cm</t>
  </si>
  <si>
    <t>obrzeża chodnikowe 8x30x100 na ławie betonowej C12/15 na podsypce cem.-piask. 4 cm</t>
  </si>
  <si>
    <t>godz.</t>
  </si>
  <si>
    <t>Odwodnienie wykopów z odprowadzeniem wody na zewnątrz za pomocą pomp , igłofiltrów lub innych urządzeń służących do odprowadzania wody</t>
  </si>
  <si>
    <t>- obrzeża chodnikowe 8x30x100 na ławie betonowej C12/15 na podsypce cem.-piask. 4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</si>
</sst>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;[Red]0.00"/>
    <numFmt numFmtId="165" formatCode="#,##0.00\ _z_ł"/>
    <numFmt numFmtId="166" formatCode="#,##0.00;[Red]#,##0.00"/>
    <numFmt numFmtId="167" formatCode="#,##0.0"/>
    <numFmt numFmtId="168" formatCode="0.0"/>
    <numFmt numFmtId="169" formatCode="#,##0.00\ &quot;zł&quot;"/>
  </numFmts>
  <fonts count="3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sz val="9"/>
      <name val="Arial"/>
      <family val="2"/>
      <charset val="238"/>
    </font>
    <font>
      <b/>
      <sz val="9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MS Sans Serif"/>
      <family val="2"/>
      <charset val="1"/>
    </font>
    <font>
      <b/>
      <sz val="8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Calibri"/>
      <family val="2"/>
      <charset val="238"/>
    </font>
    <font>
      <sz val="11.6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DCF0C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167" fontId="10" fillId="0" borderId="0"/>
    <xf numFmtId="0" fontId="10" fillId="0" borderId="0" applyNumberFormat="0" applyBorder="0" applyProtection="0">
      <alignment horizontal="center" wrapText="1"/>
    </xf>
    <xf numFmtId="0" fontId="12" fillId="0" borderId="0"/>
    <xf numFmtId="0" fontId="12" fillId="0" borderId="0"/>
    <xf numFmtId="0" fontId="13" fillId="0" borderId="0"/>
    <xf numFmtId="0" fontId="15" fillId="0" borderId="0"/>
    <xf numFmtId="0" fontId="16" fillId="0" borderId="0"/>
  </cellStyleXfs>
  <cellXfs count="220">
    <xf numFmtId="0" fontId="0" fillId="0" borderId="0" xfId="0"/>
    <xf numFmtId="0" fontId="2" fillId="0" borderId="8" xfId="0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 wrapText="1"/>
      <protection locked="0"/>
    </xf>
    <xf numFmtId="165" fontId="1" fillId="0" borderId="8" xfId="0" applyNumberFormat="1" applyFont="1" applyBorder="1" applyAlignment="1" applyProtection="1">
      <alignment horizontal="center" vertical="center"/>
      <protection locked="0"/>
    </xf>
    <xf numFmtId="165" fontId="1" fillId="0" borderId="11" xfId="0" applyNumberFormat="1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49" fontId="1" fillId="0" borderId="13" xfId="0" applyNumberFormat="1" applyFont="1" applyBorder="1" applyAlignment="1" applyProtection="1">
      <alignment horizontal="center" vertical="center" wrapText="1"/>
      <protection locked="0"/>
    </xf>
    <xf numFmtId="164" fontId="2" fillId="0" borderId="14" xfId="0" applyNumberFormat="1" applyFont="1" applyBorder="1" applyAlignment="1" applyProtection="1">
      <alignment horizontal="center" vertical="center"/>
      <protection locked="0"/>
    </xf>
    <xf numFmtId="4" fontId="1" fillId="0" borderId="13" xfId="0" applyNumberFormat="1" applyFont="1" applyBorder="1" applyAlignment="1" applyProtection="1">
      <alignment horizontal="center" vertical="center"/>
      <protection locked="0"/>
    </xf>
    <xf numFmtId="165" fontId="1" fillId="0" borderId="16" xfId="0" applyNumberFormat="1" applyFont="1" applyBorder="1" applyAlignment="1" applyProtection="1">
      <alignment horizontal="center" vertical="center"/>
      <protection locked="0"/>
    </xf>
    <xf numFmtId="1" fontId="4" fillId="0" borderId="18" xfId="1" applyNumberFormat="1" applyFont="1" applyFill="1" applyBorder="1" applyAlignment="1" applyProtection="1">
      <alignment horizontal="center" vertical="center"/>
      <protection locked="0"/>
    </xf>
    <xf numFmtId="1" fontId="4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1" applyNumberFormat="1" applyFont="1" applyFill="1" applyBorder="1" applyAlignment="1" applyProtection="1">
      <alignment horizontal="center" vertical="center"/>
      <protection locked="0"/>
    </xf>
    <xf numFmtId="1" fontId="5" fillId="0" borderId="18" xfId="1" applyNumberFormat="1" applyFont="1" applyFill="1" applyBorder="1" applyAlignment="1" applyProtection="1">
      <alignment horizontal="center" vertical="center"/>
      <protection locked="0"/>
    </xf>
    <xf numFmtId="1" fontId="5" fillId="0" borderId="20" xfId="1" applyNumberFormat="1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left" vertical="center" wrapText="1"/>
    </xf>
    <xf numFmtId="4" fontId="1" fillId="4" borderId="10" xfId="0" applyNumberFormat="1" applyFont="1" applyFill="1" applyBorder="1" applyAlignment="1">
      <alignment horizontal="center" vertical="center" wrapText="1"/>
    </xf>
    <xf numFmtId="166" fontId="1" fillId="4" borderId="10" xfId="0" applyNumberFormat="1" applyFont="1" applyFill="1" applyBorder="1" applyAlignment="1">
      <alignment horizontal="center" vertical="center" wrapText="1"/>
    </xf>
    <xf numFmtId="166" fontId="1" fillId="4" borderId="21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4" fontId="9" fillId="0" borderId="15" xfId="0" applyNumberFormat="1" applyFont="1" applyFill="1" applyBorder="1" applyAlignment="1">
      <alignment horizontal="center" vertical="center" wrapText="1"/>
    </xf>
    <xf numFmtId="2" fontId="9" fillId="0" borderId="15" xfId="0" applyNumberFormat="1" applyFont="1" applyFill="1" applyBorder="1" applyAlignment="1">
      <alignment horizontal="center" vertical="center" wrapText="1"/>
    </xf>
    <xf numFmtId="4" fontId="9" fillId="0" borderId="23" xfId="0" applyNumberFormat="1" applyFont="1" applyFill="1" applyBorder="1" applyAlignment="1">
      <alignment horizontal="center" vertical="center" wrapText="1"/>
    </xf>
    <xf numFmtId="49" fontId="8" fillId="0" borderId="15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15" xfId="2" applyNumberFormat="1" applyFont="1" applyFill="1" applyBorder="1" applyAlignment="1" applyProtection="1">
      <alignment horizontal="center" vertical="center" wrapText="1"/>
      <protection locked="0"/>
    </xf>
    <xf numFmtId="4" fontId="9" fillId="0" borderId="15" xfId="2" applyNumberFormat="1" applyFont="1" applyFill="1" applyBorder="1" applyAlignment="1" applyProtection="1">
      <alignment horizontal="center" vertical="center" wrapText="1"/>
      <protection locked="0"/>
    </xf>
    <xf numFmtId="4" fontId="9" fillId="0" borderId="23" xfId="2" applyNumberFormat="1" applyFont="1" applyFill="1" applyBorder="1" applyAlignment="1" applyProtection="1">
      <alignment horizontal="center" vertical="center" wrapText="1"/>
      <protection locked="0"/>
    </xf>
    <xf numFmtId="49" fontId="11" fillId="0" borderId="15" xfId="2" applyNumberFormat="1" applyFont="1" applyFill="1" applyBorder="1" applyAlignment="1" applyProtection="1">
      <alignment horizontal="center" vertical="center" wrapText="1"/>
    </xf>
    <xf numFmtId="49" fontId="11" fillId="0" borderId="15" xfId="0" applyNumberFormat="1" applyFont="1" applyBorder="1" applyAlignment="1">
      <alignment vertical="center" wrapText="1"/>
    </xf>
    <xf numFmtId="167" fontId="11" fillId="0" borderId="15" xfId="2" applyFont="1" applyFill="1" applyBorder="1" applyAlignment="1" applyProtection="1">
      <alignment horizontal="center" vertical="center" wrapText="1"/>
    </xf>
    <xf numFmtId="4" fontId="11" fillId="0" borderId="23" xfId="2" applyNumberFormat="1" applyFont="1" applyFill="1" applyBorder="1" applyAlignment="1" applyProtection="1">
      <alignment horizontal="center" vertical="center" wrapText="1"/>
    </xf>
    <xf numFmtId="49" fontId="8" fillId="0" borderId="15" xfId="0" applyNumberFormat="1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left" vertical="center" wrapText="1"/>
    </xf>
    <xf numFmtId="164" fontId="9" fillId="0" borderId="15" xfId="0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49" fontId="6" fillId="4" borderId="15" xfId="0" applyNumberFormat="1" applyFont="1" applyFill="1" applyBorder="1" applyAlignment="1">
      <alignment horizontal="left" vertical="center" wrapText="1"/>
    </xf>
    <xf numFmtId="4" fontId="1" fillId="4" borderId="15" xfId="0" applyNumberFormat="1" applyFont="1" applyFill="1" applyBorder="1" applyAlignment="1">
      <alignment horizontal="center" vertical="center" wrapText="1"/>
    </xf>
    <xf numFmtId="4" fontId="1" fillId="4" borderId="23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left" vertical="center" wrapText="1"/>
    </xf>
    <xf numFmtId="4" fontId="9" fillId="0" borderId="13" xfId="0" applyNumberFormat="1" applyFont="1" applyFill="1" applyBorder="1" applyAlignment="1">
      <alignment horizontal="center" vertical="center" wrapText="1"/>
    </xf>
    <xf numFmtId="4" fontId="9" fillId="0" borderId="16" xfId="0" applyNumberFormat="1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 applyProtection="1">
      <alignment horizontal="left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49" fontId="11" fillId="0" borderId="15" xfId="0" applyNumberFormat="1" applyFont="1" applyFill="1" applyBorder="1" applyAlignment="1" applyProtection="1">
      <alignment horizontal="left" vertical="center" wrapText="1"/>
    </xf>
    <xf numFmtId="164" fontId="1" fillId="4" borderId="15" xfId="0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49" fontId="6" fillId="4" borderId="15" xfId="0" applyNumberFormat="1" applyFont="1" applyFill="1" applyBorder="1" applyAlignment="1" applyProtection="1">
      <alignment horizontal="left" vertical="center" wrapText="1"/>
      <protection locked="0"/>
    </xf>
    <xf numFmtId="4" fontId="1" fillId="4" borderId="15" xfId="0" applyNumberFormat="1" applyFont="1" applyFill="1" applyBorder="1" applyAlignment="1" applyProtection="1">
      <alignment horizontal="center" vertical="center" wrapText="1"/>
    </xf>
    <xf numFmtId="4" fontId="1" fillId="4" borderId="15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4" applyFont="1" applyFill="1" applyBorder="1" applyAlignment="1" applyProtection="1">
      <alignment horizontal="center" vertical="center" wrapText="1"/>
      <protection locked="0"/>
    </xf>
    <xf numFmtId="0" fontId="8" fillId="0" borderId="15" xfId="4" applyFont="1" applyFill="1" applyBorder="1" applyAlignment="1" applyProtection="1">
      <alignment horizontal="left" vertical="center" wrapText="1"/>
      <protection locked="0"/>
    </xf>
    <xf numFmtId="4" fontId="9" fillId="0" borderId="15" xfId="4" applyNumberFormat="1" applyFont="1" applyFill="1" applyBorder="1" applyAlignment="1" applyProtection="1">
      <alignment horizontal="center" vertical="center" wrapText="1"/>
    </xf>
    <xf numFmtId="4" fontId="9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5" xfId="4" applyFont="1" applyFill="1" applyBorder="1" applyAlignment="1" applyProtection="1">
      <alignment horizontal="center" vertical="center" wrapText="1"/>
      <protection locked="0"/>
    </xf>
    <xf numFmtId="0" fontId="11" fillId="0" borderId="15" xfId="4" applyFont="1" applyBorder="1" applyAlignment="1" applyProtection="1">
      <alignment horizontal="left" vertical="center" wrapText="1"/>
      <protection locked="0"/>
    </xf>
    <xf numFmtId="0" fontId="9" fillId="0" borderId="15" xfId="4" applyFont="1" applyFill="1" applyBorder="1" applyAlignment="1" applyProtection="1">
      <alignment horizontal="center" vertical="center" wrapText="1"/>
    </xf>
    <xf numFmtId="4" fontId="9" fillId="0" borderId="23" xfId="0" applyNumberFormat="1" applyFont="1" applyBorder="1" applyAlignment="1" applyProtection="1">
      <alignment horizontal="center" vertical="center" wrapText="1"/>
      <protection locked="0"/>
    </xf>
    <xf numFmtId="4" fontId="9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15" xfId="4" applyFont="1" applyFill="1" applyBorder="1" applyAlignment="1" applyProtection="1">
      <alignment horizontal="center" vertical="center" wrapText="1"/>
      <protection locked="0"/>
    </xf>
    <xf numFmtId="0" fontId="11" fillId="5" borderId="15" xfId="4" applyFont="1" applyFill="1" applyBorder="1" applyAlignment="1" applyProtection="1">
      <alignment horizontal="left" vertical="center" wrapText="1"/>
      <protection locked="0"/>
    </xf>
    <xf numFmtId="0" fontId="9" fillId="5" borderId="15" xfId="4" applyFont="1" applyFill="1" applyBorder="1" applyAlignment="1" applyProtection="1">
      <alignment horizontal="center" vertical="center" wrapText="1"/>
    </xf>
    <xf numFmtId="49" fontId="1" fillId="7" borderId="15" xfId="2" applyNumberFormat="1" applyFont="1" applyFill="1" applyBorder="1" applyAlignment="1" applyProtection="1">
      <alignment horizontal="center" vertical="center" wrapText="1"/>
      <protection locked="0"/>
    </xf>
    <xf numFmtId="49" fontId="1" fillId="7" borderId="15" xfId="3" applyNumberFormat="1" applyFont="1" applyFill="1" applyBorder="1" applyAlignment="1" applyProtection="1">
      <alignment horizontal="left" vertical="center" wrapText="1"/>
      <protection locked="0"/>
    </xf>
    <xf numFmtId="167" fontId="1" fillId="6" borderId="15" xfId="2" applyFont="1" applyFill="1" applyBorder="1" applyAlignment="1" applyProtection="1">
      <alignment horizontal="center" vertical="center" wrapText="1"/>
    </xf>
    <xf numFmtId="4" fontId="1" fillId="6" borderId="15" xfId="2" applyNumberFormat="1" applyFont="1" applyFill="1" applyBorder="1" applyAlignment="1" applyProtection="1">
      <alignment horizontal="center" vertical="center" wrapText="1"/>
    </xf>
    <xf numFmtId="4" fontId="1" fillId="6" borderId="23" xfId="2" applyNumberFormat="1" applyFont="1" applyFill="1" applyBorder="1" applyAlignment="1" applyProtection="1">
      <alignment horizontal="center" vertical="center" wrapText="1"/>
    </xf>
    <xf numFmtId="167" fontId="9" fillId="0" borderId="15" xfId="2" applyNumberFormat="1" applyFont="1" applyFill="1" applyBorder="1" applyAlignment="1" applyProtection="1">
      <alignment horizontal="center" vertical="center" wrapText="1"/>
    </xf>
    <xf numFmtId="4" fontId="9" fillId="0" borderId="23" xfId="2" applyNumberFormat="1" applyFont="1" applyFill="1" applyBorder="1" applyAlignment="1" applyProtection="1">
      <alignment horizontal="center" vertical="center" wrapText="1"/>
    </xf>
    <xf numFmtId="164" fontId="11" fillId="0" borderId="15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 wrapText="1"/>
    </xf>
    <xf numFmtId="4" fontId="11" fillId="0" borderId="2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2" fontId="9" fillId="8" borderId="15" xfId="4" applyNumberFormat="1" applyFont="1" applyFill="1" applyBorder="1" applyAlignment="1" applyProtection="1">
      <alignment horizontal="center" vertical="center" wrapText="1"/>
    </xf>
    <xf numFmtId="4" fontId="9" fillId="8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0" xfId="0" applyFill="1"/>
    <xf numFmtId="2" fontId="2" fillId="8" borderId="15" xfId="0" applyNumberFormat="1" applyFont="1" applyFill="1" applyBorder="1" applyAlignment="1" applyProtection="1">
      <alignment horizontal="center" vertical="center"/>
      <protection locked="0"/>
    </xf>
    <xf numFmtId="1" fontId="5" fillId="8" borderId="18" xfId="1" applyNumberFormat="1" applyFont="1" applyFill="1" applyBorder="1" applyAlignment="1" applyProtection="1">
      <alignment horizontal="center" vertical="center"/>
      <protection locked="0"/>
    </xf>
    <xf numFmtId="2" fontId="9" fillId="8" borderId="15" xfId="0" applyNumberFormat="1" applyFont="1" applyFill="1" applyBorder="1" applyAlignment="1">
      <alignment horizontal="center" vertical="center" wrapText="1"/>
    </xf>
    <xf numFmtId="2" fontId="9" fillId="8" borderId="15" xfId="2" applyNumberFormat="1" applyFont="1" applyFill="1" applyBorder="1" applyAlignment="1" applyProtection="1">
      <alignment horizontal="center" vertical="center" wrapText="1"/>
      <protection locked="0"/>
    </xf>
    <xf numFmtId="49" fontId="8" fillId="8" borderId="15" xfId="0" applyNumberFormat="1" applyFont="1" applyFill="1" applyBorder="1" applyAlignment="1">
      <alignment horizontal="left" vertical="center" wrapText="1"/>
    </xf>
    <xf numFmtId="49" fontId="11" fillId="8" borderId="15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0" fontId="0" fillId="0" borderId="0" xfId="0" applyFill="1"/>
    <xf numFmtId="0" fontId="14" fillId="0" borderId="0" xfId="0" applyFont="1" applyFill="1"/>
    <xf numFmtId="1" fontId="5" fillId="0" borderId="17" xfId="1" applyNumberFormat="1" applyFont="1" applyFill="1" applyBorder="1" applyAlignment="1" applyProtection="1">
      <alignment horizontal="center" vertical="center"/>
      <protection locked="0"/>
    </xf>
    <xf numFmtId="0" fontId="9" fillId="0" borderId="15" xfId="2" applyNumberFormat="1" applyFont="1" applyFill="1" applyBorder="1" applyAlignment="1" applyProtection="1">
      <alignment horizontal="center" vertical="center" wrapText="1"/>
    </xf>
    <xf numFmtId="49" fontId="9" fillId="0" borderId="15" xfId="0" applyNumberFormat="1" applyFont="1" applyFill="1" applyBorder="1" applyAlignment="1">
      <alignment vertical="center" wrapText="1"/>
    </xf>
    <xf numFmtId="4" fontId="11" fillId="8" borderId="15" xfId="2" applyNumberFormat="1" applyFont="1" applyFill="1" applyBorder="1" applyAlignment="1" applyProtection="1">
      <alignment horizontal="center" vertical="center" wrapText="1"/>
    </xf>
    <xf numFmtId="4" fontId="9" fillId="8" borderId="15" xfId="2" applyNumberFormat="1" applyFont="1" applyFill="1" applyBorder="1" applyAlignment="1" applyProtection="1">
      <alignment horizontal="center" vertical="center" wrapText="1"/>
      <protection locked="0"/>
    </xf>
    <xf numFmtId="4" fontId="9" fillId="8" borderId="15" xfId="0" applyNumberFormat="1" applyFont="1" applyFill="1" applyBorder="1" applyAlignment="1">
      <alignment horizontal="center" vertical="center" wrapText="1"/>
    </xf>
    <xf numFmtId="4" fontId="9" fillId="8" borderId="13" xfId="0" applyNumberFormat="1" applyFont="1" applyFill="1" applyBorder="1" applyAlignment="1">
      <alignment horizontal="center" vertical="center" wrapText="1"/>
    </xf>
    <xf numFmtId="4" fontId="11" fillId="8" borderId="15" xfId="0" applyNumberFormat="1" applyFont="1" applyFill="1" applyBorder="1" applyAlignment="1">
      <alignment horizontal="center" vertical="center" wrapText="1"/>
    </xf>
    <xf numFmtId="4" fontId="9" fillId="8" borderId="15" xfId="2" applyNumberFormat="1" applyFont="1" applyFill="1" applyBorder="1" applyAlignment="1" applyProtection="1">
      <alignment horizontal="center" vertical="center" wrapText="1"/>
    </xf>
    <xf numFmtId="2" fontId="9" fillId="0" borderId="15" xfId="2" applyNumberFormat="1" applyFont="1" applyFill="1" applyBorder="1" applyAlignment="1" applyProtection="1">
      <alignment horizontal="center" vertical="center" wrapText="1"/>
      <protection locked="0"/>
    </xf>
    <xf numFmtId="2" fontId="9" fillId="0" borderId="13" xfId="0" applyNumberFormat="1" applyFont="1" applyFill="1" applyBorder="1" applyAlignment="1">
      <alignment horizontal="center" vertical="center" wrapText="1"/>
    </xf>
    <xf numFmtId="2" fontId="9" fillId="0" borderId="15" xfId="4" applyNumberFormat="1" applyFont="1" applyFill="1" applyBorder="1" applyAlignment="1" applyProtection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168" fontId="9" fillId="0" borderId="1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" fontId="9" fillId="8" borderId="14" xfId="0" applyNumberFormat="1" applyFont="1" applyFill="1" applyBorder="1" applyAlignment="1">
      <alignment horizontal="center" vertical="center" wrapText="1"/>
    </xf>
    <xf numFmtId="4" fontId="11" fillId="8" borderId="14" xfId="0" applyNumberFormat="1" applyFont="1" applyFill="1" applyBorder="1" applyAlignment="1">
      <alignment horizontal="center" vertical="center" wrapText="1"/>
    </xf>
    <xf numFmtId="0" fontId="7" fillId="0" borderId="22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2" applyNumberFormat="1" applyFont="1" applyBorder="1" applyAlignment="1" applyProtection="1">
      <alignment horizontal="center" vertical="center" wrapText="1"/>
      <protection locked="0"/>
    </xf>
    <xf numFmtId="49" fontId="11" fillId="0" borderId="15" xfId="3" applyNumberFormat="1" applyFont="1" applyBorder="1" applyAlignment="1" applyProtection="1">
      <alignment horizontal="left" vertical="center" wrapText="1"/>
      <protection locked="0"/>
    </xf>
    <xf numFmtId="49" fontId="9" fillId="0" borderId="15" xfId="2" applyNumberFormat="1" applyFont="1" applyBorder="1" applyAlignment="1" applyProtection="1">
      <alignment horizontal="center" vertical="center" wrapText="1"/>
      <protection locked="0"/>
    </xf>
    <xf numFmtId="2" fontId="9" fillId="0" borderId="15" xfId="2" applyNumberFormat="1" applyFont="1" applyBorder="1" applyAlignment="1" applyProtection="1">
      <alignment horizontal="center" vertical="center" wrapText="1"/>
      <protection locked="0"/>
    </xf>
    <xf numFmtId="4" fontId="9" fillId="0" borderId="23" xfId="2" applyNumberFormat="1" applyFont="1" applyBorder="1" applyAlignment="1" applyProtection="1">
      <alignment horizontal="center" vertical="center" wrapText="1"/>
      <protection locked="0"/>
    </xf>
    <xf numFmtId="4" fontId="0" fillId="0" borderId="0" xfId="0" applyNumberFormat="1" applyFill="1"/>
    <xf numFmtId="4" fontId="0" fillId="0" borderId="0" xfId="0" applyNumberFormat="1" applyFill="1" applyAlignment="1">
      <alignment vertical="center" wrapText="1"/>
    </xf>
    <xf numFmtId="169" fontId="0" fillId="0" borderId="0" xfId="0" applyNumberFormat="1" applyFill="1"/>
    <xf numFmtId="1" fontId="5" fillId="0" borderId="35" xfId="1" applyNumberFormat="1" applyFont="1" applyFill="1" applyBorder="1" applyAlignment="1" applyProtection="1">
      <alignment horizontal="center" vertical="center"/>
      <protection locked="0"/>
    </xf>
    <xf numFmtId="0" fontId="11" fillId="0" borderId="15" xfId="0" applyFont="1" applyFill="1" applyBorder="1" applyAlignment="1">
      <alignment horizontal="left" vertical="center" wrapText="1"/>
    </xf>
    <xf numFmtId="4" fontId="1" fillId="4" borderId="10" xfId="0" applyNumberFormat="1" applyFont="1" applyFill="1" applyBorder="1" applyAlignment="1" applyProtection="1">
      <alignment horizontal="center" vertical="center" wrapText="1"/>
    </xf>
    <xf numFmtId="0" fontId="9" fillId="0" borderId="38" xfId="2" applyNumberFormat="1" applyFont="1" applyFill="1" applyBorder="1" applyAlignment="1" applyProtection="1">
      <alignment horizontal="center" vertical="center" wrapText="1"/>
    </xf>
    <xf numFmtId="49" fontId="9" fillId="0" borderId="38" xfId="0" applyNumberFormat="1" applyFont="1" applyFill="1" applyBorder="1" applyAlignment="1">
      <alignment vertical="center" wrapText="1"/>
    </xf>
    <xf numFmtId="167" fontId="9" fillId="0" borderId="38" xfId="2" applyNumberFormat="1" applyFont="1" applyFill="1" applyBorder="1" applyAlignment="1" applyProtection="1">
      <alignment horizontal="center" vertical="center" wrapText="1"/>
    </xf>
    <xf numFmtId="2" fontId="9" fillId="0" borderId="38" xfId="0" applyNumberFormat="1" applyFont="1" applyFill="1" applyBorder="1" applyAlignment="1">
      <alignment horizontal="center" vertical="center" wrapText="1"/>
    </xf>
    <xf numFmtId="4" fontId="9" fillId="8" borderId="38" xfId="2" applyNumberFormat="1" applyFont="1" applyFill="1" applyBorder="1" applyAlignment="1" applyProtection="1">
      <alignment horizontal="center" vertical="center" wrapText="1"/>
    </xf>
    <xf numFmtId="4" fontId="9" fillId="0" borderId="37" xfId="2" applyNumberFormat="1" applyFont="1" applyFill="1" applyBorder="1" applyAlignment="1" applyProtection="1">
      <alignment horizontal="center" vertical="center" wrapText="1"/>
    </xf>
    <xf numFmtId="4" fontId="8" fillId="0" borderId="34" xfId="2" applyNumberFormat="1" applyFont="1" applyFill="1" applyBorder="1" applyAlignment="1" applyProtection="1">
      <alignment horizontal="center" vertical="center" wrapText="1"/>
    </xf>
    <xf numFmtId="0" fontId="7" fillId="0" borderId="39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0" xfId="0" applyFont="1" applyFill="1" applyBorder="1" applyAlignment="1" applyProtection="1">
      <alignment horizontal="center" vertical="center" wrapText="1"/>
    </xf>
    <xf numFmtId="49" fontId="8" fillId="0" borderId="40" xfId="0" applyNumberFormat="1" applyFont="1" applyFill="1" applyBorder="1" applyAlignment="1" applyProtection="1">
      <alignment horizontal="left" vertical="center" wrapText="1"/>
    </xf>
    <xf numFmtId="4" fontId="9" fillId="0" borderId="40" xfId="0" applyNumberFormat="1" applyFont="1" applyFill="1" applyBorder="1" applyAlignment="1">
      <alignment horizontal="center" vertical="center" wrapText="1"/>
    </xf>
    <xf numFmtId="2" fontId="9" fillId="8" borderId="40" xfId="0" applyNumberFormat="1" applyFont="1" applyFill="1" applyBorder="1" applyAlignment="1">
      <alignment horizontal="center" vertical="center" wrapText="1"/>
    </xf>
    <xf numFmtId="0" fontId="20" fillId="0" borderId="41" xfId="7" applyFont="1" applyBorder="1" applyAlignment="1">
      <alignment vertical="center" wrapText="1"/>
    </xf>
    <xf numFmtId="0" fontId="20" fillId="0" borderId="29" xfId="7" applyFont="1" applyBorder="1" applyAlignment="1">
      <alignment vertical="center" wrapText="1"/>
    </xf>
    <xf numFmtId="0" fontId="20" fillId="0" borderId="39" xfId="7" applyFont="1" applyBorder="1" applyAlignment="1">
      <alignment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0" fillId="0" borderId="44" xfId="7" applyFont="1" applyBorder="1" applyAlignment="1">
      <alignment vertical="center" wrapText="1"/>
    </xf>
    <xf numFmtId="0" fontId="20" fillId="0" borderId="44" xfId="7" applyFont="1" applyBorder="1" applyAlignment="1">
      <alignment horizontal="center" vertical="center" wrapText="1"/>
    </xf>
    <xf numFmtId="0" fontId="20" fillId="0" borderId="15" xfId="7" applyFont="1" applyFill="1" applyBorder="1" applyAlignment="1">
      <alignment vertical="center" wrapText="1"/>
    </xf>
    <xf numFmtId="0" fontId="20" fillId="0" borderId="15" xfId="7" applyFont="1" applyFill="1" applyBorder="1" applyAlignment="1">
      <alignment horizontal="center" vertical="center" wrapText="1"/>
    </xf>
    <xf numFmtId="2" fontId="20" fillId="0" borderId="15" xfId="7" applyNumberFormat="1" applyFont="1" applyFill="1" applyBorder="1" applyAlignment="1">
      <alignment horizontal="center" vertical="center" wrapText="1"/>
    </xf>
    <xf numFmtId="4" fontId="21" fillId="0" borderId="23" xfId="0" applyNumberFormat="1" applyFont="1" applyFill="1" applyBorder="1" applyAlignment="1">
      <alignment horizontal="center" vertical="center" wrapText="1"/>
    </xf>
    <xf numFmtId="0" fontId="20" fillId="0" borderId="43" xfId="7" applyFont="1" applyBorder="1" applyAlignment="1">
      <alignment vertical="center" wrapText="1"/>
    </xf>
    <xf numFmtId="0" fontId="20" fillId="0" borderId="43" xfId="7" applyFont="1" applyBorder="1" applyAlignment="1">
      <alignment horizontal="center" vertical="center" wrapText="1"/>
    </xf>
    <xf numFmtId="4" fontId="21" fillId="0" borderId="15" xfId="0" applyNumberFormat="1" applyFont="1" applyFill="1" applyBorder="1" applyAlignment="1">
      <alignment horizontal="center" vertical="center" wrapText="1"/>
    </xf>
    <xf numFmtId="0" fontId="20" fillId="0" borderId="15" xfId="7" applyFont="1" applyBorder="1" applyAlignment="1">
      <alignment vertical="center" wrapText="1"/>
    </xf>
    <xf numFmtId="0" fontId="20" fillId="0" borderId="44" xfId="7" applyFont="1" applyFill="1" applyBorder="1" applyAlignment="1">
      <alignment horizontal="center" vertical="center" wrapText="1"/>
    </xf>
    <xf numFmtId="4" fontId="21" fillId="0" borderId="16" xfId="0" applyNumberFormat="1" applyFont="1" applyFill="1" applyBorder="1" applyAlignment="1">
      <alignment horizontal="center" vertical="center" wrapText="1"/>
    </xf>
    <xf numFmtId="0" fontId="20" fillId="0" borderId="43" xfId="7" applyFont="1" applyFill="1" applyBorder="1" applyAlignment="1">
      <alignment horizontal="center" vertical="center" wrapText="1"/>
    </xf>
    <xf numFmtId="4" fontId="21" fillId="0" borderId="42" xfId="0" applyNumberFormat="1" applyFont="1" applyFill="1" applyBorder="1" applyAlignment="1">
      <alignment horizontal="center" vertical="center" wrapText="1"/>
    </xf>
    <xf numFmtId="0" fontId="20" fillId="0" borderId="40" xfId="7" applyFont="1" applyFill="1" applyBorder="1" applyAlignment="1">
      <alignment horizontal="center" vertical="center" wrapText="1"/>
    </xf>
    <xf numFmtId="0" fontId="19" fillId="9" borderId="15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vertical="center" wrapText="1"/>
    </xf>
    <xf numFmtId="0" fontId="19" fillId="10" borderId="15" xfId="0" applyFont="1" applyFill="1" applyBorder="1" applyAlignment="1">
      <alignment horizontal="center" vertical="center" wrapText="1"/>
    </xf>
    <xf numFmtId="0" fontId="19" fillId="8" borderId="15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vertical="center" wrapText="1"/>
    </xf>
    <xf numFmtId="0" fontId="21" fillId="8" borderId="15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20" fillId="0" borderId="40" xfId="7" applyFont="1" applyFill="1" applyBorder="1" applyAlignment="1">
      <alignment vertical="center" wrapText="1"/>
    </xf>
    <xf numFmtId="49" fontId="1" fillId="7" borderId="7" xfId="2" applyNumberFormat="1" applyFont="1" applyFill="1" applyBorder="1" applyAlignment="1" applyProtection="1">
      <alignment horizontal="center" vertical="center" wrapText="1"/>
      <protection locked="0"/>
    </xf>
    <xf numFmtId="49" fontId="6" fillId="4" borderId="10" xfId="0" applyNumberFormat="1" applyFont="1" applyFill="1" applyBorder="1" applyAlignment="1">
      <alignment horizontal="left" vertical="center" wrapText="1"/>
    </xf>
    <xf numFmtId="4" fontId="1" fillId="4" borderId="21" xfId="0" applyNumberFormat="1" applyFont="1" applyFill="1" applyBorder="1" applyAlignment="1">
      <alignment horizontal="center" vertical="center" wrapText="1"/>
    </xf>
    <xf numFmtId="49" fontId="1" fillId="7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4" fontId="9" fillId="8" borderId="31" xfId="2" applyNumberFormat="1" applyFont="1" applyFill="1" applyBorder="1" applyAlignment="1" applyProtection="1">
      <alignment horizontal="center" vertical="center" wrapText="1"/>
    </xf>
    <xf numFmtId="0" fontId="7" fillId="0" borderId="46" xfId="2" applyNumberFormat="1" applyFont="1" applyFill="1" applyBorder="1" applyAlignment="1" applyProtection="1">
      <alignment horizontal="center" vertical="center" wrapText="1"/>
      <protection locked="0"/>
    </xf>
    <xf numFmtId="0" fontId="19" fillId="9" borderId="22" xfId="0" applyFont="1" applyFill="1" applyBorder="1" applyAlignment="1">
      <alignment horizontal="center" vertical="center" wrapText="1"/>
    </xf>
    <xf numFmtId="0" fontId="19" fillId="9" borderId="14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vertical="center" wrapText="1"/>
    </xf>
    <xf numFmtId="4" fontId="20" fillId="0" borderId="23" xfId="7" applyNumberFormat="1" applyFont="1" applyBorder="1" applyAlignment="1">
      <alignment horizontal="center" vertical="center" wrapText="1"/>
    </xf>
    <xf numFmtId="4" fontId="1" fillId="0" borderId="24" xfId="0" quotePrefix="1" applyNumberFormat="1" applyFont="1" applyFill="1" applyBorder="1" applyAlignment="1">
      <alignment horizontal="right" vertical="center" wrapText="1"/>
    </xf>
    <xf numFmtId="4" fontId="24" fillId="0" borderId="47" xfId="7" applyNumberFormat="1" applyFont="1" applyBorder="1" applyAlignment="1">
      <alignment horizontal="center" vertical="center" wrapText="1"/>
    </xf>
    <xf numFmtId="4" fontId="28" fillId="0" borderId="24" xfId="0" applyNumberFormat="1" applyFont="1" applyFill="1" applyBorder="1" applyAlignment="1">
      <alignment horizontal="right"/>
    </xf>
    <xf numFmtId="4" fontId="9" fillId="0" borderId="23" xfId="0" applyNumberFormat="1" applyFont="1" applyFill="1" applyBorder="1" applyAlignment="1" applyProtection="1">
      <alignment horizontal="center" vertical="center" wrapText="1"/>
      <protection locked="0"/>
    </xf>
    <xf numFmtId="4" fontId="19" fillId="9" borderId="15" xfId="0" applyNumberFormat="1" applyFont="1" applyFill="1" applyBorder="1" applyAlignment="1">
      <alignment horizontal="center" vertical="center" wrapText="1"/>
    </xf>
    <xf numFmtId="4" fontId="19" fillId="9" borderId="28" xfId="0" applyNumberFormat="1" applyFont="1" applyFill="1" applyBorder="1" applyAlignment="1">
      <alignment horizontal="center" vertical="center" wrapText="1"/>
    </xf>
    <xf numFmtId="4" fontId="20" fillId="0" borderId="15" xfId="7" applyNumberFormat="1" applyFont="1" applyFill="1" applyBorder="1" applyAlignment="1">
      <alignment horizontal="center" vertical="center" wrapText="1"/>
    </xf>
    <xf numFmtId="4" fontId="19" fillId="9" borderId="23" xfId="0" applyNumberFormat="1" applyFont="1" applyFill="1" applyBorder="1" applyAlignment="1">
      <alignment horizontal="center" vertical="center" wrapText="1"/>
    </xf>
    <xf numFmtId="4" fontId="19" fillId="8" borderId="15" xfId="0" applyNumberFormat="1" applyFont="1" applyFill="1" applyBorder="1" applyAlignment="1">
      <alignment horizontal="center" vertical="center" wrapText="1"/>
    </xf>
    <xf numFmtId="4" fontId="19" fillId="8" borderId="23" xfId="0" applyNumberFormat="1" applyFont="1" applyFill="1" applyBorder="1" applyAlignment="1">
      <alignment horizontal="center" vertical="center" wrapText="1"/>
    </xf>
    <xf numFmtId="4" fontId="21" fillId="8" borderId="15" xfId="0" applyNumberFormat="1" applyFont="1" applyFill="1" applyBorder="1" applyAlignment="1">
      <alignment horizontal="center" vertical="center" wrapText="1"/>
    </xf>
    <xf numFmtId="4" fontId="25" fillId="8" borderId="15" xfId="0" applyNumberFormat="1" applyFont="1" applyFill="1" applyBorder="1" applyAlignment="1">
      <alignment horizontal="center" vertical="center" wrapText="1"/>
    </xf>
    <xf numFmtId="4" fontId="25" fillId="8" borderId="23" xfId="0" applyNumberFormat="1" applyFont="1" applyFill="1" applyBorder="1" applyAlignment="1">
      <alignment horizontal="center" vertical="center" wrapText="1"/>
    </xf>
    <xf numFmtId="4" fontId="24" fillId="0" borderId="23" xfId="7" applyNumberFormat="1" applyFont="1" applyBorder="1" applyAlignment="1">
      <alignment horizontal="center" vertical="center" wrapText="1"/>
    </xf>
    <xf numFmtId="4" fontId="8" fillId="8" borderId="15" xfId="0" applyNumberFormat="1" applyFont="1" applyFill="1" applyBorder="1" applyAlignment="1">
      <alignment horizontal="center" vertical="center" wrapText="1"/>
    </xf>
    <xf numFmtId="4" fontId="20" fillId="0" borderId="13" xfId="7" applyNumberFormat="1" applyFont="1" applyFill="1" applyBorder="1" applyAlignment="1">
      <alignment horizontal="center" vertical="center" wrapText="1"/>
    </xf>
    <xf numFmtId="4" fontId="20" fillId="0" borderId="43" xfId="7" applyNumberFormat="1" applyFont="1" applyFill="1" applyBorder="1" applyAlignment="1">
      <alignment horizontal="center" vertical="center" wrapText="1"/>
    </xf>
    <xf numFmtId="4" fontId="20" fillId="0" borderId="41" xfId="7" applyNumberFormat="1" applyFont="1" applyFill="1" applyBorder="1" applyAlignment="1">
      <alignment horizontal="center" vertical="center" wrapText="1"/>
    </xf>
    <xf numFmtId="4" fontId="20" fillId="0" borderId="40" xfId="7" applyNumberFormat="1" applyFont="1" applyFill="1" applyBorder="1" applyAlignment="1">
      <alignment horizontal="center" vertical="center" wrapText="1"/>
    </xf>
    <xf numFmtId="0" fontId="6" fillId="0" borderId="32" xfId="5" applyFont="1" applyFill="1" applyBorder="1" applyAlignment="1">
      <alignment horizontal="center" vertical="center" wrapText="1"/>
    </xf>
    <xf numFmtId="0" fontId="6" fillId="0" borderId="33" xfId="5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6" fillId="0" borderId="36" xfId="5" applyFont="1" applyFill="1" applyBorder="1" applyAlignment="1">
      <alignment horizontal="center" vertical="center" wrapText="1"/>
    </xf>
    <xf numFmtId="0" fontId="6" fillId="0" borderId="25" xfId="5" applyFont="1" applyFill="1" applyBorder="1" applyAlignment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1" fontId="1" fillId="0" borderId="7" xfId="0" applyNumberFormat="1" applyFont="1" applyBorder="1" applyAlignment="1" applyProtection="1">
      <alignment horizontal="center" vertical="center"/>
      <protection locked="0"/>
    </xf>
    <xf numFmtId="1" fontId="1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9" xfId="0" applyNumberFormat="1" applyFont="1" applyBorder="1" applyAlignment="1" applyProtection="1">
      <alignment horizontal="center" vertical="center"/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" fontId="29" fillId="0" borderId="36" xfId="1" applyNumberFormat="1" applyFont="1" applyFill="1" applyBorder="1" applyAlignment="1" applyProtection="1">
      <alignment horizontal="center" vertical="center"/>
      <protection locked="0"/>
    </xf>
    <xf numFmtId="1" fontId="29" fillId="0" borderId="25" xfId="1" applyNumberFormat="1" applyFont="1" applyFill="1" applyBorder="1" applyAlignment="1" applyProtection="1">
      <alignment horizontal="center" vertical="center"/>
      <protection locked="0"/>
    </xf>
    <xf numFmtId="1" fontId="29" fillId="0" borderId="26" xfId="1" applyNumberFormat="1" applyFont="1" applyFill="1" applyBorder="1" applyAlignment="1" applyProtection="1">
      <alignment horizontal="center" vertical="center"/>
      <protection locked="0"/>
    </xf>
    <xf numFmtId="0" fontId="8" fillId="8" borderId="30" xfId="0" applyFont="1" applyFill="1" applyBorder="1" applyAlignment="1">
      <alignment horizontal="left" vertical="center" wrapText="1"/>
    </xf>
    <xf numFmtId="0" fontId="8" fillId="8" borderId="31" xfId="0" applyFont="1" applyFill="1" applyBorder="1" applyAlignment="1">
      <alignment horizontal="left" vertical="center" wrapText="1"/>
    </xf>
    <xf numFmtId="49" fontId="8" fillId="0" borderId="29" xfId="0" applyNumberFormat="1" applyFont="1" applyFill="1" applyBorder="1" applyAlignment="1">
      <alignment horizontal="center" vertical="center" wrapText="1"/>
    </xf>
    <xf numFmtId="49" fontId="8" fillId="0" borderId="30" xfId="0" applyNumberFormat="1" applyFont="1" applyFill="1" applyBorder="1" applyAlignment="1">
      <alignment horizontal="center" vertical="center" wrapText="1"/>
    </xf>
    <xf numFmtId="1" fontId="29" fillId="0" borderId="27" xfId="1" applyNumberFormat="1" applyFont="1" applyFill="1" applyBorder="1" applyAlignment="1" applyProtection="1">
      <alignment horizontal="center" vertical="center"/>
      <protection locked="0"/>
    </xf>
    <xf numFmtId="1" fontId="29" fillId="0" borderId="0" xfId="1" applyNumberFormat="1" applyFont="1" applyFill="1" applyBorder="1" applyAlignment="1" applyProtection="1">
      <alignment horizontal="center" vertical="center"/>
      <protection locked="0"/>
    </xf>
    <xf numFmtId="1" fontId="29" fillId="0" borderId="28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9">
    <cellStyle name="Nagłówek_PRZEDMIAR" xfId="3" xr:uid="{00000000-0005-0000-0000-000000000000}"/>
    <cellStyle name="Normalny" xfId="0" builtinId="0"/>
    <cellStyle name="Normalny 2" xfId="6" xr:uid="{00000000-0005-0000-0000-000002000000}"/>
    <cellStyle name="Normalny 3" xfId="7" xr:uid="{00000000-0005-0000-0000-000003000000}"/>
    <cellStyle name="Normalny_Arkusz1" xfId="4" xr:uid="{00000000-0005-0000-0000-000004000000}"/>
    <cellStyle name="Normalny_koszt" xfId="2" xr:uid="{00000000-0005-0000-0000-000005000000}"/>
    <cellStyle name="Normalny_POL" xfId="5" xr:uid="{00000000-0005-0000-0000-000006000000}"/>
    <cellStyle name="Normalny_TER02_Kosztorys inwestorski drogi mosty" xfId="1" xr:uid="{00000000-0005-0000-0000-000007000000}"/>
    <cellStyle name="Tekst objaśnienia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0"/>
  <sheetViews>
    <sheetView tabSelected="1" view="pageBreakPreview" zoomScale="130" zoomScaleNormal="145" zoomScaleSheetLayoutView="130" workbookViewId="0">
      <selection activeCell="B3" sqref="B3:H3"/>
    </sheetView>
  </sheetViews>
  <sheetFormatPr defaultRowHeight="15" x14ac:dyDescent="0.25"/>
  <cols>
    <col min="1" max="1" width="10.7109375" customWidth="1"/>
    <col min="2" max="2" width="4.42578125" bestFit="1" customWidth="1"/>
    <col min="3" max="3" width="12.42578125" customWidth="1"/>
    <col min="4" max="4" width="34.28515625" bestFit="1" customWidth="1"/>
    <col min="6" max="6" width="9.140625" style="83" bestFit="1" customWidth="1"/>
    <col min="7" max="7" width="10.42578125" bestFit="1" customWidth="1"/>
    <col min="8" max="8" width="13.85546875" bestFit="1" customWidth="1"/>
    <col min="9" max="9" width="14" style="91" customWidth="1"/>
    <col min="10" max="10" width="16.28515625" customWidth="1"/>
  </cols>
  <sheetData>
    <row r="1" spans="2:10" x14ac:dyDescent="0.25">
      <c r="G1" s="197" t="s">
        <v>265</v>
      </c>
      <c r="H1" s="197"/>
    </row>
    <row r="2" spans="2:10" ht="9" customHeight="1" thickBot="1" x14ac:dyDescent="0.3"/>
    <row r="3" spans="2:10" ht="24.75" customHeight="1" x14ac:dyDescent="0.25">
      <c r="B3" s="217" t="s">
        <v>272</v>
      </c>
      <c r="C3" s="218"/>
      <c r="D3" s="218"/>
      <c r="E3" s="218"/>
      <c r="F3" s="218"/>
      <c r="G3" s="218"/>
      <c r="H3" s="219"/>
    </row>
    <row r="4" spans="2:10" ht="21.75" customHeight="1" thickBot="1" x14ac:dyDescent="0.3">
      <c r="B4" s="200" t="s">
        <v>269</v>
      </c>
      <c r="C4" s="201"/>
      <c r="D4" s="201"/>
      <c r="E4" s="201"/>
      <c r="F4" s="201"/>
      <c r="G4" s="201"/>
      <c r="H4" s="202"/>
    </row>
    <row r="5" spans="2:10" x14ac:dyDescent="0.25">
      <c r="B5" s="203" t="s">
        <v>64</v>
      </c>
      <c r="C5" s="1" t="s">
        <v>0</v>
      </c>
      <c r="D5" s="2" t="s">
        <v>1</v>
      </c>
      <c r="E5" s="205" t="s">
        <v>2</v>
      </c>
      <c r="F5" s="206"/>
      <c r="G5" s="3" t="s">
        <v>3</v>
      </c>
      <c r="H5" s="4" t="s">
        <v>4</v>
      </c>
    </row>
    <row r="6" spans="2:10" ht="22.5" x14ac:dyDescent="0.25">
      <c r="B6" s="204"/>
      <c r="C6" s="5" t="s">
        <v>5</v>
      </c>
      <c r="D6" s="6" t="s">
        <v>6</v>
      </c>
      <c r="E6" s="7" t="s">
        <v>7</v>
      </c>
      <c r="F6" s="84" t="s">
        <v>8</v>
      </c>
      <c r="G6" s="8" t="s">
        <v>9</v>
      </c>
      <c r="H6" s="9" t="s">
        <v>10</v>
      </c>
    </row>
    <row r="7" spans="2:10" ht="15.75" thickBot="1" x14ac:dyDescent="0.3">
      <c r="B7" s="93">
        <v>1</v>
      </c>
      <c r="C7" s="10">
        <v>2</v>
      </c>
      <c r="D7" s="11">
        <v>3</v>
      </c>
      <c r="E7" s="12">
        <v>4</v>
      </c>
      <c r="F7" s="85">
        <v>5</v>
      </c>
      <c r="G7" s="13">
        <v>6</v>
      </c>
      <c r="H7" s="14">
        <v>7</v>
      </c>
    </row>
    <row r="8" spans="2:10" ht="16.5" thickBot="1" x14ac:dyDescent="0.3">
      <c r="B8" s="119"/>
      <c r="C8" s="207" t="s">
        <v>230</v>
      </c>
      <c r="D8" s="208"/>
      <c r="E8" s="208"/>
      <c r="F8" s="208"/>
      <c r="G8" s="208"/>
      <c r="H8" s="209"/>
    </row>
    <row r="9" spans="2:10" x14ac:dyDescent="0.25">
      <c r="B9" s="15">
        <v>1</v>
      </c>
      <c r="C9" s="16" t="s">
        <v>11</v>
      </c>
      <c r="D9" s="17" t="s">
        <v>12</v>
      </c>
      <c r="E9" s="18" t="s">
        <v>13</v>
      </c>
      <c r="F9" s="121" t="s">
        <v>13</v>
      </c>
      <c r="G9" s="19" t="s">
        <v>13</v>
      </c>
      <c r="H9" s="20" t="s">
        <v>13</v>
      </c>
      <c r="I9" s="116"/>
      <c r="J9" s="90"/>
    </row>
    <row r="10" spans="2:10" ht="22.5" x14ac:dyDescent="0.25">
      <c r="B10" s="21"/>
      <c r="C10" s="22" t="s">
        <v>14</v>
      </c>
      <c r="D10" s="23" t="s">
        <v>15</v>
      </c>
      <c r="E10" s="29" t="s">
        <v>13</v>
      </c>
      <c r="F10" s="102" t="s">
        <v>13</v>
      </c>
      <c r="G10" s="97" t="s">
        <v>13</v>
      </c>
      <c r="H10" s="31" t="s">
        <v>13</v>
      </c>
    </row>
    <row r="11" spans="2:10" ht="45" x14ac:dyDescent="0.25">
      <c r="B11" s="21">
        <v>1</v>
      </c>
      <c r="C11" s="22"/>
      <c r="D11" s="120" t="s">
        <v>212</v>
      </c>
      <c r="E11" s="24" t="s">
        <v>16</v>
      </c>
      <c r="F11" s="25">
        <v>1.83</v>
      </c>
      <c r="G11" s="96">
        <v>0</v>
      </c>
      <c r="H11" s="26">
        <f>F11*G11</f>
        <v>0</v>
      </c>
    </row>
    <row r="12" spans="2:10" ht="22.5" x14ac:dyDescent="0.25">
      <c r="B12" s="110"/>
      <c r="C12" s="27" t="s">
        <v>17</v>
      </c>
      <c r="D12" s="28" t="s">
        <v>18</v>
      </c>
      <c r="E12" s="29" t="s">
        <v>13</v>
      </c>
      <c r="F12" s="102" t="s">
        <v>13</v>
      </c>
      <c r="G12" s="97" t="s">
        <v>13</v>
      </c>
      <c r="H12" s="31" t="s">
        <v>13</v>
      </c>
    </row>
    <row r="13" spans="2:10" x14ac:dyDescent="0.25">
      <c r="B13" s="21">
        <f>B11+1</f>
        <v>2</v>
      </c>
      <c r="C13" s="111"/>
      <c r="D13" s="112" t="s">
        <v>213</v>
      </c>
      <c r="E13" s="113" t="s">
        <v>33</v>
      </c>
      <c r="F13" s="114">
        <v>10</v>
      </c>
      <c r="G13" s="97">
        <v>0</v>
      </c>
      <c r="H13" s="26">
        <f>F13*G13</f>
        <v>0</v>
      </c>
      <c r="I13"/>
    </row>
    <row r="14" spans="2:10" x14ac:dyDescent="0.25">
      <c r="B14" s="110">
        <f>B13+1</f>
        <v>3</v>
      </c>
      <c r="C14" s="111"/>
      <c r="D14" s="112" t="s">
        <v>214</v>
      </c>
      <c r="E14" s="113" t="s">
        <v>33</v>
      </c>
      <c r="F14" s="114">
        <v>4</v>
      </c>
      <c r="G14" s="97">
        <v>0</v>
      </c>
      <c r="H14" s="26">
        <f t="shared" ref="H14:H20" si="0">F14*G14</f>
        <v>0</v>
      </c>
      <c r="I14"/>
    </row>
    <row r="15" spans="2:10" x14ac:dyDescent="0.25">
      <c r="B15" s="110">
        <f t="shared" ref="B15:B20" si="1">B14+1</f>
        <v>4</v>
      </c>
      <c r="C15" s="111"/>
      <c r="D15" s="112" t="s">
        <v>215</v>
      </c>
      <c r="E15" s="113" t="s">
        <v>33</v>
      </c>
      <c r="F15" s="114">
        <v>7</v>
      </c>
      <c r="G15" s="97">
        <v>0</v>
      </c>
      <c r="H15" s="26">
        <f t="shared" si="0"/>
        <v>0</v>
      </c>
      <c r="I15"/>
    </row>
    <row r="16" spans="2:10" x14ac:dyDescent="0.25">
      <c r="B16" s="110">
        <f t="shared" si="1"/>
        <v>5</v>
      </c>
      <c r="C16" s="111"/>
      <c r="D16" s="112" t="s">
        <v>216</v>
      </c>
      <c r="E16" s="113" t="s">
        <v>33</v>
      </c>
      <c r="F16" s="114">
        <v>3</v>
      </c>
      <c r="G16" s="97">
        <v>0</v>
      </c>
      <c r="H16" s="26">
        <f t="shared" si="0"/>
        <v>0</v>
      </c>
      <c r="I16"/>
    </row>
    <row r="17" spans="2:9" x14ac:dyDescent="0.25">
      <c r="B17" s="110">
        <f t="shared" si="1"/>
        <v>6</v>
      </c>
      <c r="C17" s="111"/>
      <c r="D17" s="112" t="s">
        <v>217</v>
      </c>
      <c r="E17" s="113" t="s">
        <v>33</v>
      </c>
      <c r="F17" s="114">
        <v>5</v>
      </c>
      <c r="G17" s="97">
        <v>0</v>
      </c>
      <c r="H17" s="26">
        <f t="shared" si="0"/>
        <v>0</v>
      </c>
      <c r="I17"/>
    </row>
    <row r="18" spans="2:9" x14ac:dyDescent="0.25">
      <c r="B18" s="110">
        <f t="shared" si="1"/>
        <v>7</v>
      </c>
      <c r="C18" s="111"/>
      <c r="D18" s="112" t="s">
        <v>218</v>
      </c>
      <c r="E18" s="113" t="s">
        <v>33</v>
      </c>
      <c r="F18" s="114">
        <v>1</v>
      </c>
      <c r="G18" s="97">
        <v>0</v>
      </c>
      <c r="H18" s="26">
        <f t="shared" si="0"/>
        <v>0</v>
      </c>
      <c r="I18"/>
    </row>
    <row r="19" spans="2:9" x14ac:dyDescent="0.25">
      <c r="B19" s="110">
        <f t="shared" si="1"/>
        <v>8</v>
      </c>
      <c r="C19" s="111"/>
      <c r="D19" s="112" t="s">
        <v>220</v>
      </c>
      <c r="E19" s="113" t="s">
        <v>33</v>
      </c>
      <c r="F19" s="114">
        <v>1</v>
      </c>
      <c r="G19" s="97">
        <v>0</v>
      </c>
      <c r="H19" s="26">
        <f t="shared" si="0"/>
        <v>0</v>
      </c>
      <c r="I19"/>
    </row>
    <row r="20" spans="2:9" ht="22.5" x14ac:dyDescent="0.25">
      <c r="B20" s="110">
        <f t="shared" si="1"/>
        <v>9</v>
      </c>
      <c r="C20" s="111"/>
      <c r="D20" s="112" t="s">
        <v>221</v>
      </c>
      <c r="E20" s="113" t="s">
        <v>90</v>
      </c>
      <c r="F20" s="114">
        <v>0.05</v>
      </c>
      <c r="G20" s="97">
        <v>0</v>
      </c>
      <c r="H20" s="115">
        <f t="shared" si="0"/>
        <v>0</v>
      </c>
      <c r="I20"/>
    </row>
    <row r="21" spans="2:9" ht="22.5" x14ac:dyDescent="0.25">
      <c r="B21" s="110"/>
      <c r="C21" s="27" t="s">
        <v>21</v>
      </c>
      <c r="D21" s="28" t="s">
        <v>22</v>
      </c>
      <c r="E21" s="29" t="s">
        <v>13</v>
      </c>
      <c r="F21" s="102" t="s">
        <v>13</v>
      </c>
      <c r="G21" s="97" t="s">
        <v>13</v>
      </c>
      <c r="H21" s="31" t="s">
        <v>13</v>
      </c>
    </row>
    <row r="22" spans="2:9" ht="22.5" x14ac:dyDescent="0.25">
      <c r="B22" s="21">
        <f>B20+1</f>
        <v>10</v>
      </c>
      <c r="C22" s="32"/>
      <c r="D22" s="33" t="s">
        <v>222</v>
      </c>
      <c r="E22" s="34" t="s">
        <v>19</v>
      </c>
      <c r="F22" s="25">
        <v>24</v>
      </c>
      <c r="G22" s="96">
        <v>0</v>
      </c>
      <c r="H22" s="35">
        <f>F22*G22</f>
        <v>0</v>
      </c>
    </row>
    <row r="23" spans="2:9" x14ac:dyDescent="0.25">
      <c r="B23" s="110"/>
      <c r="C23" s="22" t="s">
        <v>23</v>
      </c>
      <c r="D23" s="36" t="s">
        <v>24</v>
      </c>
      <c r="E23" s="24" t="s">
        <v>13</v>
      </c>
      <c r="F23" s="25" t="s">
        <v>13</v>
      </c>
      <c r="G23" s="98" t="s">
        <v>13</v>
      </c>
      <c r="H23" s="26" t="s">
        <v>13</v>
      </c>
    </row>
    <row r="24" spans="2:9" ht="22.5" x14ac:dyDescent="0.25">
      <c r="B24" s="21">
        <f>B22+1</f>
        <v>11</v>
      </c>
      <c r="C24" s="37"/>
      <c r="D24" s="38" t="s">
        <v>194</v>
      </c>
      <c r="E24" s="24" t="s">
        <v>20</v>
      </c>
      <c r="F24" s="86">
        <v>5490</v>
      </c>
      <c r="G24" s="98">
        <v>0</v>
      </c>
      <c r="H24" s="26">
        <f>F24*G24</f>
        <v>0</v>
      </c>
    </row>
    <row r="25" spans="2:9" ht="22.5" x14ac:dyDescent="0.25">
      <c r="B25" s="110"/>
      <c r="C25" s="22" t="s">
        <v>25</v>
      </c>
      <c r="D25" s="36" t="s">
        <v>26</v>
      </c>
      <c r="E25" s="24" t="s">
        <v>13</v>
      </c>
      <c r="F25" s="25" t="s">
        <v>13</v>
      </c>
      <c r="G25" s="98" t="s">
        <v>13</v>
      </c>
      <c r="H25" s="26" t="s">
        <v>13</v>
      </c>
    </row>
    <row r="26" spans="2:9" ht="22.5" x14ac:dyDescent="0.25">
      <c r="B26" s="21">
        <f>B24+1</f>
        <v>12</v>
      </c>
      <c r="C26" s="22"/>
      <c r="D26" s="38" t="s">
        <v>195</v>
      </c>
      <c r="E26" s="24" t="s">
        <v>20</v>
      </c>
      <c r="F26" s="25">
        <v>9025</v>
      </c>
      <c r="G26" s="98">
        <v>0</v>
      </c>
      <c r="H26" s="26">
        <f>F26*G26</f>
        <v>0</v>
      </c>
    </row>
    <row r="27" spans="2:9" ht="22.5" customHeight="1" x14ac:dyDescent="0.25">
      <c r="B27" s="21">
        <f>B26+1</f>
        <v>13</v>
      </c>
      <c r="C27" s="22"/>
      <c r="D27" s="38" t="s">
        <v>223</v>
      </c>
      <c r="E27" s="24" t="s">
        <v>20</v>
      </c>
      <c r="F27" s="25">
        <v>12</v>
      </c>
      <c r="G27" s="98">
        <v>0</v>
      </c>
      <c r="H27" s="26">
        <f>F27*G27</f>
        <v>0</v>
      </c>
    </row>
    <row r="28" spans="2:9" ht="21.75" customHeight="1" x14ac:dyDescent="0.25">
      <c r="B28" s="21">
        <f t="shared" ref="B28:B32" si="2">B27+1</f>
        <v>14</v>
      </c>
      <c r="C28" s="22"/>
      <c r="D28" s="38" t="s">
        <v>224</v>
      </c>
      <c r="E28" s="24" t="s">
        <v>20</v>
      </c>
      <c r="F28" s="25">
        <v>610</v>
      </c>
      <c r="G28" s="98">
        <v>0</v>
      </c>
      <c r="H28" s="26">
        <f>F28*G28</f>
        <v>0</v>
      </c>
    </row>
    <row r="29" spans="2:9" x14ac:dyDescent="0.25">
      <c r="B29" s="21">
        <f t="shared" si="2"/>
        <v>15</v>
      </c>
      <c r="C29" s="22"/>
      <c r="D29" s="38" t="s">
        <v>196</v>
      </c>
      <c r="E29" s="24" t="s">
        <v>27</v>
      </c>
      <c r="F29" s="25">
        <v>442</v>
      </c>
      <c r="G29" s="98">
        <v>0</v>
      </c>
      <c r="H29" s="26">
        <f>F29*G29</f>
        <v>0</v>
      </c>
    </row>
    <row r="30" spans="2:9" x14ac:dyDescent="0.25">
      <c r="B30" s="21">
        <f t="shared" si="2"/>
        <v>16</v>
      </c>
      <c r="C30" s="22"/>
      <c r="D30" s="36" t="s">
        <v>50</v>
      </c>
      <c r="E30" s="24" t="s">
        <v>13</v>
      </c>
      <c r="F30" s="25" t="s">
        <v>13</v>
      </c>
      <c r="G30" s="98" t="s">
        <v>13</v>
      </c>
      <c r="H30" s="26" t="s">
        <v>13</v>
      </c>
    </row>
    <row r="31" spans="2:9" x14ac:dyDescent="0.25">
      <c r="B31" s="21">
        <f t="shared" si="2"/>
        <v>17</v>
      </c>
      <c r="C31" s="22"/>
      <c r="D31" s="38" t="s">
        <v>197</v>
      </c>
      <c r="E31" s="24" t="s">
        <v>19</v>
      </c>
      <c r="F31" s="25">
        <v>8</v>
      </c>
      <c r="G31" s="98">
        <v>0</v>
      </c>
      <c r="H31" s="26">
        <f>G31*F31</f>
        <v>0</v>
      </c>
    </row>
    <row r="32" spans="2:9" x14ac:dyDescent="0.25">
      <c r="B32" s="21">
        <f t="shared" si="2"/>
        <v>18</v>
      </c>
      <c r="C32" s="22"/>
      <c r="D32" s="38" t="s">
        <v>198</v>
      </c>
      <c r="E32" s="24" t="s">
        <v>19</v>
      </c>
      <c r="F32" s="25">
        <v>12</v>
      </c>
      <c r="G32" s="98">
        <v>0</v>
      </c>
      <c r="H32" s="26">
        <f>G32*F32</f>
        <v>0</v>
      </c>
    </row>
    <row r="33" spans="2:10" x14ac:dyDescent="0.25">
      <c r="B33" s="70"/>
      <c r="C33" s="40" t="s">
        <v>28</v>
      </c>
      <c r="D33" s="41" t="s">
        <v>29</v>
      </c>
      <c r="E33" s="42" t="s">
        <v>13</v>
      </c>
      <c r="F33" s="55" t="s">
        <v>13</v>
      </c>
      <c r="G33" s="42" t="s">
        <v>13</v>
      </c>
      <c r="H33" s="43" t="s">
        <v>13</v>
      </c>
      <c r="I33" s="116"/>
      <c r="J33" s="90"/>
    </row>
    <row r="34" spans="2:10" x14ac:dyDescent="0.25">
      <c r="B34" s="21">
        <f>B32+1</f>
        <v>19</v>
      </c>
      <c r="C34" s="22" t="s">
        <v>30</v>
      </c>
      <c r="D34" s="36" t="s">
        <v>31</v>
      </c>
      <c r="E34" s="24" t="s">
        <v>13</v>
      </c>
      <c r="F34" s="25" t="s">
        <v>13</v>
      </c>
      <c r="G34" s="24" t="s">
        <v>13</v>
      </c>
      <c r="H34" s="26" t="s">
        <v>13</v>
      </c>
    </row>
    <row r="35" spans="2:10" x14ac:dyDescent="0.25">
      <c r="B35" s="110">
        <f>B34+1</f>
        <v>20</v>
      </c>
      <c r="C35" s="37"/>
      <c r="D35" s="38" t="s">
        <v>225</v>
      </c>
      <c r="E35" s="24" t="s">
        <v>32</v>
      </c>
      <c r="F35" s="25">
        <v>15024.55</v>
      </c>
      <c r="G35" s="98">
        <v>0</v>
      </c>
      <c r="H35" s="26">
        <f>F35*G35</f>
        <v>0</v>
      </c>
    </row>
    <row r="36" spans="2:10" x14ac:dyDescent="0.25">
      <c r="B36" s="110">
        <f t="shared" ref="B36:B37" si="3">B35+1</f>
        <v>21</v>
      </c>
      <c r="C36" s="45" t="s">
        <v>34</v>
      </c>
      <c r="D36" s="46" t="s">
        <v>35</v>
      </c>
      <c r="E36" s="47" t="s">
        <v>13</v>
      </c>
      <c r="F36" s="103" t="s">
        <v>13</v>
      </c>
      <c r="G36" s="99" t="s">
        <v>13</v>
      </c>
      <c r="H36" s="48" t="s">
        <v>13</v>
      </c>
    </row>
    <row r="37" spans="2:10" ht="15" customHeight="1" x14ac:dyDescent="0.25">
      <c r="B37" s="110">
        <f t="shared" si="3"/>
        <v>22</v>
      </c>
      <c r="C37" s="37"/>
      <c r="D37" s="38" t="s">
        <v>226</v>
      </c>
      <c r="E37" s="24" t="s">
        <v>32</v>
      </c>
      <c r="F37" s="25">
        <v>342.36</v>
      </c>
      <c r="G37" s="98">
        <v>0</v>
      </c>
      <c r="H37" s="26">
        <f>F37*G37</f>
        <v>0</v>
      </c>
    </row>
    <row r="38" spans="2:10" ht="25.5" x14ac:dyDescent="0.25">
      <c r="B38" s="70"/>
      <c r="C38" s="40" t="s">
        <v>242</v>
      </c>
      <c r="D38" s="41" t="s">
        <v>76</v>
      </c>
      <c r="E38" s="42" t="s">
        <v>13</v>
      </c>
      <c r="F38" s="55" t="s">
        <v>13</v>
      </c>
      <c r="G38" s="42" t="s">
        <v>13</v>
      </c>
      <c r="H38" s="43" t="s">
        <v>13</v>
      </c>
      <c r="I38" s="116"/>
      <c r="J38" s="90"/>
    </row>
    <row r="39" spans="2:10" x14ac:dyDescent="0.25">
      <c r="B39" s="110">
        <f>B37+1</f>
        <v>23</v>
      </c>
      <c r="C39" s="44" t="s">
        <v>89</v>
      </c>
      <c r="D39" s="49" t="s">
        <v>82</v>
      </c>
      <c r="E39" s="24" t="s">
        <v>13</v>
      </c>
      <c r="F39" s="86" t="s">
        <v>13</v>
      </c>
      <c r="G39" s="24" t="s">
        <v>13</v>
      </c>
      <c r="H39" s="26" t="s">
        <v>13</v>
      </c>
    </row>
    <row r="40" spans="2:10" ht="15" customHeight="1" x14ac:dyDescent="0.25">
      <c r="B40" s="21">
        <f>B39+1</f>
        <v>24</v>
      </c>
      <c r="C40" s="50"/>
      <c r="D40" s="51" t="s">
        <v>240</v>
      </c>
      <c r="E40" s="24" t="s">
        <v>36</v>
      </c>
      <c r="F40" s="25">
        <v>397</v>
      </c>
      <c r="G40" s="108">
        <v>0</v>
      </c>
      <c r="H40" s="26">
        <f t="shared" ref="H40:H44" si="4">G40*F40</f>
        <v>0</v>
      </c>
    </row>
    <row r="41" spans="2:10" x14ac:dyDescent="0.25">
      <c r="B41" s="21">
        <f t="shared" ref="B41:B45" si="5">B40+1</f>
        <v>25</v>
      </c>
      <c r="C41" s="50"/>
      <c r="D41" s="51" t="s">
        <v>200</v>
      </c>
      <c r="E41" s="24" t="s">
        <v>36</v>
      </c>
      <c r="F41" s="25">
        <v>14</v>
      </c>
      <c r="G41" s="108">
        <v>0</v>
      </c>
      <c r="H41" s="26">
        <f t="shared" si="4"/>
        <v>0</v>
      </c>
    </row>
    <row r="42" spans="2:10" x14ac:dyDescent="0.25">
      <c r="B42" s="21">
        <f t="shared" si="5"/>
        <v>26</v>
      </c>
      <c r="C42" s="50"/>
      <c r="D42" s="51" t="s">
        <v>201</v>
      </c>
      <c r="E42" s="24" t="s">
        <v>36</v>
      </c>
      <c r="F42" s="25">
        <v>2</v>
      </c>
      <c r="G42" s="108">
        <v>0</v>
      </c>
      <c r="H42" s="26">
        <f t="shared" si="4"/>
        <v>0</v>
      </c>
    </row>
    <row r="43" spans="2:10" ht="16.5" customHeight="1" x14ac:dyDescent="0.25">
      <c r="B43" s="21">
        <f t="shared" si="5"/>
        <v>27</v>
      </c>
      <c r="C43" s="50"/>
      <c r="D43" s="51" t="s">
        <v>93</v>
      </c>
      <c r="E43" s="113" t="s">
        <v>33</v>
      </c>
      <c r="F43" s="25">
        <v>1</v>
      </c>
      <c r="G43" s="24">
        <v>0</v>
      </c>
      <c r="H43" s="26">
        <f t="shared" si="4"/>
        <v>0</v>
      </c>
    </row>
    <row r="44" spans="2:10" ht="22.5" x14ac:dyDescent="0.25">
      <c r="B44" s="21">
        <f t="shared" si="5"/>
        <v>28</v>
      </c>
      <c r="C44" s="50"/>
      <c r="D44" s="51" t="s">
        <v>94</v>
      </c>
      <c r="E44" s="113" t="s">
        <v>33</v>
      </c>
      <c r="F44" s="25">
        <v>2</v>
      </c>
      <c r="G44" s="24">
        <v>0</v>
      </c>
      <c r="H44" s="26">
        <f t="shared" si="4"/>
        <v>0</v>
      </c>
    </row>
    <row r="45" spans="2:10" x14ac:dyDescent="0.25">
      <c r="B45" s="21">
        <f t="shared" si="5"/>
        <v>29</v>
      </c>
      <c r="C45" s="50"/>
      <c r="D45" s="51" t="s">
        <v>202</v>
      </c>
      <c r="E45" s="113" t="s">
        <v>33</v>
      </c>
      <c r="F45" s="25">
        <v>96</v>
      </c>
      <c r="G45" s="24">
        <v>0</v>
      </c>
      <c r="H45" s="26">
        <f t="shared" ref="H45" si="6">G45*F45</f>
        <v>0</v>
      </c>
    </row>
    <row r="46" spans="2:10" x14ac:dyDescent="0.25">
      <c r="B46" s="110"/>
      <c r="C46" s="130" t="s">
        <v>241</v>
      </c>
      <c r="D46" s="131" t="s">
        <v>243</v>
      </c>
      <c r="E46" s="132" t="s">
        <v>13</v>
      </c>
      <c r="F46" s="133" t="s">
        <v>13</v>
      </c>
      <c r="G46" s="132" t="s">
        <v>13</v>
      </c>
      <c r="H46" s="26" t="s">
        <v>13</v>
      </c>
    </row>
    <row r="47" spans="2:10" ht="45" x14ac:dyDescent="0.25">
      <c r="B47" s="129">
        <f>B45+1</f>
        <v>30</v>
      </c>
      <c r="C47" s="137"/>
      <c r="D47" s="140" t="s">
        <v>245</v>
      </c>
      <c r="E47" s="141" t="s">
        <v>96</v>
      </c>
      <c r="F47" s="141">
        <v>257.39999999999998</v>
      </c>
      <c r="G47" s="182">
        <v>0</v>
      </c>
      <c r="H47" s="143">
        <f t="shared" ref="H47" si="7">F47*G47</f>
        <v>0</v>
      </c>
    </row>
    <row r="48" spans="2:10" ht="33.75" x14ac:dyDescent="0.25">
      <c r="B48" s="129">
        <f>B47+1</f>
        <v>31</v>
      </c>
      <c r="C48" s="134"/>
      <c r="D48" s="138" t="s">
        <v>251</v>
      </c>
      <c r="E48" s="139" t="s">
        <v>33</v>
      </c>
      <c r="F48" s="148">
        <v>36</v>
      </c>
      <c r="G48" s="191">
        <v>0</v>
      </c>
      <c r="H48" s="149">
        <f t="shared" ref="H48:H53" si="8">F48*G48</f>
        <v>0</v>
      </c>
    </row>
    <row r="49" spans="2:10" x14ac:dyDescent="0.25">
      <c r="B49" s="129">
        <f t="shared" ref="B49:B53" si="9">B48+1</f>
        <v>32</v>
      </c>
      <c r="C49" s="136"/>
      <c r="D49" s="144" t="s">
        <v>262</v>
      </c>
      <c r="E49" s="145" t="s">
        <v>36</v>
      </c>
      <c r="F49" s="150">
        <v>288</v>
      </c>
      <c r="G49" s="192">
        <v>0</v>
      </c>
      <c r="H49" s="151">
        <f t="shared" si="8"/>
        <v>0</v>
      </c>
    </row>
    <row r="50" spans="2:10" ht="22.5" x14ac:dyDescent="0.25">
      <c r="B50" s="129">
        <f t="shared" si="9"/>
        <v>33</v>
      </c>
      <c r="C50" s="147"/>
      <c r="D50" s="140" t="s">
        <v>248</v>
      </c>
      <c r="E50" s="141" t="s">
        <v>97</v>
      </c>
      <c r="F50" s="141">
        <v>37.81</v>
      </c>
      <c r="G50" s="182">
        <v>0</v>
      </c>
      <c r="H50" s="146">
        <f t="shared" si="8"/>
        <v>0</v>
      </c>
    </row>
    <row r="51" spans="2:10" ht="33.75" x14ac:dyDescent="0.25">
      <c r="B51" s="129">
        <f t="shared" si="9"/>
        <v>34</v>
      </c>
      <c r="C51" s="134"/>
      <c r="D51" s="134" t="s">
        <v>246</v>
      </c>
      <c r="E51" s="141" t="s">
        <v>97</v>
      </c>
      <c r="F51" s="141">
        <v>72</v>
      </c>
      <c r="G51" s="193">
        <v>0</v>
      </c>
      <c r="H51" s="143">
        <f t="shared" si="8"/>
        <v>0</v>
      </c>
    </row>
    <row r="52" spans="2:10" ht="33.75" x14ac:dyDescent="0.25">
      <c r="B52" s="129">
        <f t="shared" si="9"/>
        <v>35</v>
      </c>
      <c r="C52" s="134"/>
      <c r="D52" s="144" t="s">
        <v>247</v>
      </c>
      <c r="E52" s="152" t="s">
        <v>97</v>
      </c>
      <c r="F52" s="150">
        <v>144</v>
      </c>
      <c r="G52" s="192">
        <v>0</v>
      </c>
      <c r="H52" s="143">
        <f t="shared" si="8"/>
        <v>0</v>
      </c>
    </row>
    <row r="53" spans="2:10" ht="23.25" thickBot="1" x14ac:dyDescent="0.3">
      <c r="B53" s="163">
        <f t="shared" si="9"/>
        <v>36</v>
      </c>
      <c r="C53" s="144"/>
      <c r="D53" s="164" t="s">
        <v>256</v>
      </c>
      <c r="E53" s="152" t="s">
        <v>33</v>
      </c>
      <c r="F53" s="152">
        <v>36</v>
      </c>
      <c r="G53" s="194">
        <v>0</v>
      </c>
      <c r="H53" s="151">
        <f t="shared" si="8"/>
        <v>0</v>
      </c>
    </row>
    <row r="54" spans="2:10" x14ac:dyDescent="0.25">
      <c r="B54" s="165"/>
      <c r="C54" s="16" t="s">
        <v>37</v>
      </c>
      <c r="D54" s="166" t="s">
        <v>38</v>
      </c>
      <c r="E54" s="18" t="s">
        <v>13</v>
      </c>
      <c r="F54" s="121" t="s">
        <v>13</v>
      </c>
      <c r="G54" s="18" t="s">
        <v>13</v>
      </c>
      <c r="H54" s="167" t="s">
        <v>13</v>
      </c>
      <c r="I54" s="116"/>
      <c r="J54" s="90"/>
    </row>
    <row r="55" spans="2:10" ht="22.5" x14ac:dyDescent="0.25">
      <c r="B55" s="110">
        <f>B53+1</f>
        <v>37</v>
      </c>
      <c r="C55" s="22" t="s">
        <v>84</v>
      </c>
      <c r="D55" s="36" t="s">
        <v>85</v>
      </c>
      <c r="E55" s="24" t="s">
        <v>13</v>
      </c>
      <c r="F55" s="86" t="s">
        <v>13</v>
      </c>
      <c r="G55" s="24" t="s">
        <v>13</v>
      </c>
      <c r="H55" s="26" t="s">
        <v>13</v>
      </c>
    </row>
    <row r="56" spans="2:10" ht="22.5" x14ac:dyDescent="0.25">
      <c r="B56" s="21">
        <f>B55+1</f>
        <v>38</v>
      </c>
      <c r="C56" s="22"/>
      <c r="D56" s="38" t="s">
        <v>203</v>
      </c>
      <c r="E56" s="24" t="s">
        <v>20</v>
      </c>
      <c r="F56" s="25">
        <v>8604.17</v>
      </c>
      <c r="G56" s="98">
        <v>0</v>
      </c>
      <c r="H56" s="26">
        <f>F56*G56</f>
        <v>0</v>
      </c>
    </row>
    <row r="57" spans="2:10" ht="22.5" x14ac:dyDescent="0.25">
      <c r="B57" s="21"/>
      <c r="C57" s="22" t="s">
        <v>41</v>
      </c>
      <c r="D57" s="36" t="s">
        <v>71</v>
      </c>
      <c r="E57" s="24" t="s">
        <v>13</v>
      </c>
      <c r="F57" s="25" t="s">
        <v>13</v>
      </c>
      <c r="G57" s="98" t="s">
        <v>13</v>
      </c>
      <c r="H57" s="26" t="s">
        <v>13</v>
      </c>
    </row>
    <row r="58" spans="2:10" ht="33.75" x14ac:dyDescent="0.25">
      <c r="B58" s="110">
        <f>B56+1</f>
        <v>39</v>
      </c>
      <c r="C58" s="37"/>
      <c r="D58" s="38" t="s">
        <v>227</v>
      </c>
      <c r="E58" s="24" t="s">
        <v>20</v>
      </c>
      <c r="F58" s="25">
        <v>6039.89</v>
      </c>
      <c r="G58" s="98">
        <v>0</v>
      </c>
      <c r="H58" s="26">
        <f>F58*G58</f>
        <v>0</v>
      </c>
    </row>
    <row r="59" spans="2:10" ht="33.75" x14ac:dyDescent="0.25">
      <c r="B59" s="21">
        <f>B58+1</f>
        <v>40</v>
      </c>
      <c r="C59" s="37"/>
      <c r="D59" s="38" t="s">
        <v>78</v>
      </c>
      <c r="E59" s="24" t="s">
        <v>20</v>
      </c>
      <c r="F59" s="25">
        <v>672.07</v>
      </c>
      <c r="G59" s="98">
        <v>0</v>
      </c>
      <c r="H59" s="26">
        <f>F59*G59</f>
        <v>0</v>
      </c>
    </row>
    <row r="60" spans="2:10" ht="33.75" x14ac:dyDescent="0.25">
      <c r="B60" s="21">
        <f t="shared" ref="B60:B61" si="10">B59+1</f>
        <v>41</v>
      </c>
      <c r="C60" s="37"/>
      <c r="D60" s="38" t="s">
        <v>79</v>
      </c>
      <c r="E60" s="24" t="s">
        <v>20</v>
      </c>
      <c r="F60" s="25">
        <v>482.91</v>
      </c>
      <c r="G60" s="98">
        <v>0</v>
      </c>
      <c r="H60" s="26">
        <f>F60*G60</f>
        <v>0</v>
      </c>
    </row>
    <row r="61" spans="2:10" ht="32.25" customHeight="1" x14ac:dyDescent="0.25">
      <c r="B61" s="21">
        <f t="shared" si="10"/>
        <v>42</v>
      </c>
      <c r="C61" s="37"/>
      <c r="D61" s="89" t="s">
        <v>228</v>
      </c>
      <c r="E61" s="39" t="s">
        <v>20</v>
      </c>
      <c r="F61" s="25">
        <v>1409.3</v>
      </c>
      <c r="G61" s="108">
        <v>0</v>
      </c>
      <c r="H61" s="26">
        <f>F61*G61</f>
        <v>0</v>
      </c>
    </row>
    <row r="62" spans="2:10" ht="33.75" x14ac:dyDescent="0.25">
      <c r="B62" s="110"/>
      <c r="C62" s="22" t="s">
        <v>42</v>
      </c>
      <c r="D62" s="36" t="s">
        <v>65</v>
      </c>
      <c r="E62" s="24" t="s">
        <v>13</v>
      </c>
      <c r="F62" s="25" t="s">
        <v>13</v>
      </c>
      <c r="G62" s="98" t="s">
        <v>13</v>
      </c>
      <c r="H62" s="26" t="s">
        <v>13</v>
      </c>
    </row>
    <row r="63" spans="2:10" ht="33.75" x14ac:dyDescent="0.25">
      <c r="B63" s="21">
        <f>B61+1</f>
        <v>43</v>
      </c>
      <c r="C63" s="22"/>
      <c r="D63" s="38" t="s">
        <v>229</v>
      </c>
      <c r="E63" s="24" t="s">
        <v>20</v>
      </c>
      <c r="F63" s="25">
        <v>12011.91</v>
      </c>
      <c r="G63" s="98">
        <v>0</v>
      </c>
      <c r="H63" s="26">
        <f>G63*F63</f>
        <v>0</v>
      </c>
    </row>
    <row r="64" spans="2:10" ht="22.5" x14ac:dyDescent="0.25">
      <c r="B64" s="110">
        <f>B63+1</f>
        <v>44</v>
      </c>
      <c r="C64" s="22"/>
      <c r="D64" s="38" t="s">
        <v>83</v>
      </c>
      <c r="E64" s="24" t="s">
        <v>20</v>
      </c>
      <c r="F64" s="25">
        <v>11965.42</v>
      </c>
      <c r="G64" s="98">
        <v>0</v>
      </c>
      <c r="H64" s="26">
        <f>G64*F64</f>
        <v>0</v>
      </c>
    </row>
    <row r="65" spans="1:10" ht="22.5" x14ac:dyDescent="0.25">
      <c r="B65" s="21"/>
      <c r="C65" s="22" t="s">
        <v>66</v>
      </c>
      <c r="D65" s="36" t="s">
        <v>77</v>
      </c>
      <c r="E65" s="24" t="s">
        <v>13</v>
      </c>
      <c r="F65" s="25" t="s">
        <v>13</v>
      </c>
      <c r="G65" s="98" t="s">
        <v>13</v>
      </c>
      <c r="H65" s="26" t="s">
        <v>13</v>
      </c>
    </row>
    <row r="66" spans="1:10" s="80" customFormat="1" ht="45" x14ac:dyDescent="0.25">
      <c r="A66"/>
      <c r="B66" s="110">
        <f>B64+1</f>
        <v>45</v>
      </c>
      <c r="C66" s="22"/>
      <c r="D66" s="38" t="s">
        <v>206</v>
      </c>
      <c r="E66" s="24" t="s">
        <v>20</v>
      </c>
      <c r="F66" s="25">
        <v>11616.92</v>
      </c>
      <c r="G66" s="98">
        <v>0</v>
      </c>
      <c r="H66" s="26">
        <f>F66*G66</f>
        <v>0</v>
      </c>
      <c r="I66" s="107"/>
    </row>
    <row r="67" spans="1:10" s="80" customFormat="1" x14ac:dyDescent="0.25">
      <c r="A67"/>
      <c r="B67" s="168"/>
      <c r="C67" s="40" t="s">
        <v>43</v>
      </c>
      <c r="D67" s="41" t="s">
        <v>44</v>
      </c>
      <c r="E67" s="52" t="s">
        <v>13</v>
      </c>
      <c r="F67" s="55" t="s">
        <v>13</v>
      </c>
      <c r="G67" s="42" t="s">
        <v>13</v>
      </c>
      <c r="H67" s="43" t="s">
        <v>13</v>
      </c>
      <c r="I67" s="117"/>
      <c r="J67" s="90"/>
    </row>
    <row r="68" spans="1:10" s="80" customFormat="1" x14ac:dyDescent="0.25">
      <c r="A68"/>
      <c r="B68" s="21"/>
      <c r="C68" s="22" t="s">
        <v>58</v>
      </c>
      <c r="D68" s="88" t="s">
        <v>68</v>
      </c>
      <c r="E68" s="77" t="s">
        <v>13</v>
      </c>
      <c r="F68" s="86" t="s">
        <v>13</v>
      </c>
      <c r="G68" s="78" t="s">
        <v>13</v>
      </c>
      <c r="H68" s="79" t="s">
        <v>13</v>
      </c>
      <c r="I68" s="107"/>
    </row>
    <row r="69" spans="1:10" s="80" customFormat="1" x14ac:dyDescent="0.25">
      <c r="A69"/>
      <c r="B69" s="110"/>
      <c r="C69" s="22" t="s">
        <v>59</v>
      </c>
      <c r="D69" s="88" t="s">
        <v>73</v>
      </c>
      <c r="E69" s="77" t="s">
        <v>13</v>
      </c>
      <c r="F69" s="86" t="s">
        <v>13</v>
      </c>
      <c r="G69" s="78" t="s">
        <v>13</v>
      </c>
      <c r="H69" s="79" t="s">
        <v>13</v>
      </c>
      <c r="I69" s="107"/>
    </row>
    <row r="70" spans="1:10" s="80" customFormat="1" x14ac:dyDescent="0.25">
      <c r="A70"/>
      <c r="B70" s="21">
        <f>B66+1</f>
        <v>46</v>
      </c>
      <c r="C70" s="37"/>
      <c r="D70" s="89" t="s">
        <v>207</v>
      </c>
      <c r="E70" s="77" t="s">
        <v>20</v>
      </c>
      <c r="F70" s="25">
        <v>10644.05</v>
      </c>
      <c r="G70" s="100">
        <v>0</v>
      </c>
      <c r="H70" s="79">
        <f>F70*G70</f>
        <v>0</v>
      </c>
      <c r="I70" s="107"/>
    </row>
    <row r="71" spans="1:10" s="80" customFormat="1" ht="22.5" x14ac:dyDescent="0.25">
      <c r="A71"/>
      <c r="B71" s="110">
        <f>B70+1</f>
        <v>47</v>
      </c>
      <c r="C71" s="37"/>
      <c r="D71" s="89" t="s">
        <v>208</v>
      </c>
      <c r="E71" s="77" t="s">
        <v>20</v>
      </c>
      <c r="F71" s="25">
        <v>6039.89</v>
      </c>
      <c r="G71" s="100">
        <v>0</v>
      </c>
      <c r="H71" s="79">
        <f>F71*G71</f>
        <v>0</v>
      </c>
      <c r="I71" s="107"/>
    </row>
    <row r="72" spans="1:10" s="80" customFormat="1" x14ac:dyDescent="0.25">
      <c r="A72"/>
      <c r="B72" s="21"/>
      <c r="C72" s="22" t="s">
        <v>60</v>
      </c>
      <c r="D72" s="88" t="s">
        <v>74</v>
      </c>
      <c r="E72" s="77" t="s">
        <v>13</v>
      </c>
      <c r="F72" s="25" t="s">
        <v>13</v>
      </c>
      <c r="G72" s="100" t="s">
        <v>13</v>
      </c>
      <c r="H72" s="79" t="s">
        <v>13</v>
      </c>
      <c r="I72" s="107"/>
    </row>
    <row r="73" spans="1:10" s="80" customFormat="1" x14ac:dyDescent="0.25">
      <c r="A73"/>
      <c r="B73" s="110">
        <f>B71+1</f>
        <v>48</v>
      </c>
      <c r="C73" s="22"/>
      <c r="D73" s="89" t="s">
        <v>209</v>
      </c>
      <c r="E73" s="77" t="s">
        <v>20</v>
      </c>
      <c r="F73" s="25">
        <v>10856.93</v>
      </c>
      <c r="G73" s="100">
        <v>0</v>
      </c>
      <c r="H73" s="79">
        <f>G73*F73</f>
        <v>0</v>
      </c>
      <c r="I73" s="107"/>
    </row>
    <row r="74" spans="1:10" ht="22.5" x14ac:dyDescent="0.25">
      <c r="B74" s="21">
        <f>B73+1</f>
        <v>49</v>
      </c>
      <c r="C74" s="22"/>
      <c r="D74" s="38" t="s">
        <v>233</v>
      </c>
      <c r="E74" s="77" t="s">
        <v>20</v>
      </c>
      <c r="F74" s="25">
        <f>F71</f>
        <v>6039.89</v>
      </c>
      <c r="G74" s="100">
        <v>0</v>
      </c>
      <c r="H74" s="79">
        <f>G74*F74</f>
        <v>0</v>
      </c>
    </row>
    <row r="75" spans="1:10" ht="22.5" x14ac:dyDescent="0.25">
      <c r="B75" s="110"/>
      <c r="C75" s="22" t="s">
        <v>61</v>
      </c>
      <c r="D75" s="89" t="s">
        <v>211</v>
      </c>
      <c r="E75" s="77" t="s">
        <v>20</v>
      </c>
      <c r="F75" s="25">
        <v>9025</v>
      </c>
      <c r="G75" s="100">
        <v>0</v>
      </c>
      <c r="H75" s="79">
        <f>F75*G75</f>
        <v>0</v>
      </c>
    </row>
    <row r="76" spans="1:10" x14ac:dyDescent="0.25">
      <c r="B76" s="21"/>
      <c r="C76" s="22" t="s">
        <v>80</v>
      </c>
      <c r="D76" s="88" t="s">
        <v>81</v>
      </c>
      <c r="E76" s="77" t="s">
        <v>13</v>
      </c>
      <c r="F76" s="25" t="s">
        <v>13</v>
      </c>
      <c r="G76" s="78" t="s">
        <v>13</v>
      </c>
      <c r="H76" s="79" t="s">
        <v>13</v>
      </c>
    </row>
    <row r="77" spans="1:10" ht="33.75" x14ac:dyDescent="0.25">
      <c r="B77" s="110">
        <f>B74+1</f>
        <v>50</v>
      </c>
      <c r="C77" s="105"/>
      <c r="D77" s="38" t="s">
        <v>273</v>
      </c>
      <c r="E77" s="24" t="s">
        <v>20</v>
      </c>
      <c r="F77" s="106">
        <v>672.1</v>
      </c>
      <c r="G77" s="24">
        <v>0</v>
      </c>
      <c r="H77" s="26">
        <f>G77*F77</f>
        <v>0</v>
      </c>
    </row>
    <row r="78" spans="1:10" ht="20.25" customHeight="1" x14ac:dyDescent="0.25">
      <c r="B78" s="168"/>
      <c r="C78" s="53" t="s">
        <v>69</v>
      </c>
      <c r="D78" s="54" t="s">
        <v>70</v>
      </c>
      <c r="E78" s="55" t="s">
        <v>13</v>
      </c>
      <c r="F78" s="42" t="s">
        <v>13</v>
      </c>
      <c r="G78" s="56" t="s">
        <v>13</v>
      </c>
      <c r="H78" s="57" t="s">
        <v>13</v>
      </c>
      <c r="I78" s="116"/>
      <c r="J78" s="90"/>
    </row>
    <row r="79" spans="1:10" ht="22.5" x14ac:dyDescent="0.25">
      <c r="B79" s="110"/>
      <c r="C79" s="22" t="s">
        <v>72</v>
      </c>
      <c r="D79" s="88" t="s">
        <v>274</v>
      </c>
      <c r="E79" s="39" t="s">
        <v>13</v>
      </c>
      <c r="F79" s="25" t="s">
        <v>13</v>
      </c>
      <c r="G79" s="108" t="s">
        <v>13</v>
      </c>
      <c r="H79" s="26" t="s">
        <v>13</v>
      </c>
    </row>
    <row r="80" spans="1:10" ht="17.25" customHeight="1" x14ac:dyDescent="0.25">
      <c r="B80" s="21">
        <f>B77+1</f>
        <v>51</v>
      </c>
      <c r="C80" s="22"/>
      <c r="D80" s="89" t="s">
        <v>276</v>
      </c>
      <c r="E80" s="39" t="s">
        <v>20</v>
      </c>
      <c r="F80" s="25">
        <v>3846</v>
      </c>
      <c r="G80" s="108">
        <v>0</v>
      </c>
      <c r="H80" s="26">
        <f>F80*G80</f>
        <v>0</v>
      </c>
    </row>
    <row r="81" spans="1:10" ht="33.75" x14ac:dyDescent="0.25">
      <c r="B81" s="110"/>
      <c r="C81" s="22" t="s">
        <v>72</v>
      </c>
      <c r="D81" s="88" t="s">
        <v>91</v>
      </c>
      <c r="E81" s="39" t="s">
        <v>13</v>
      </c>
      <c r="F81" s="25" t="s">
        <v>13</v>
      </c>
      <c r="G81" s="108" t="s">
        <v>13</v>
      </c>
      <c r="H81" s="26" t="s">
        <v>13</v>
      </c>
    </row>
    <row r="82" spans="1:10" x14ac:dyDescent="0.25">
      <c r="B82" s="21">
        <f>B80+1</f>
        <v>52</v>
      </c>
      <c r="C82" s="22"/>
      <c r="D82" s="89" t="s">
        <v>261</v>
      </c>
      <c r="E82" s="39" t="s">
        <v>27</v>
      </c>
      <c r="F82" s="25">
        <v>159.86000000000001</v>
      </c>
      <c r="G82" s="108">
        <v>0</v>
      </c>
      <c r="H82" s="26">
        <f>F82*G82</f>
        <v>0</v>
      </c>
    </row>
    <row r="83" spans="1:10" ht="38.25" x14ac:dyDescent="0.25">
      <c r="B83" s="168"/>
      <c r="C83" s="53" t="s">
        <v>45</v>
      </c>
      <c r="D83" s="54" t="s">
        <v>46</v>
      </c>
      <c r="E83" s="55" t="s">
        <v>13</v>
      </c>
      <c r="F83" s="42" t="s">
        <v>13</v>
      </c>
      <c r="G83" s="56" t="s">
        <v>13</v>
      </c>
      <c r="H83" s="57" t="s">
        <v>13</v>
      </c>
      <c r="I83" s="116"/>
      <c r="J83" s="90"/>
    </row>
    <row r="84" spans="1:10" x14ac:dyDescent="0.25">
      <c r="B84" s="21"/>
      <c r="C84" s="58" t="s">
        <v>47</v>
      </c>
      <c r="D84" s="59" t="s">
        <v>48</v>
      </c>
      <c r="E84" s="60" t="s">
        <v>13</v>
      </c>
      <c r="F84" s="81" t="s">
        <v>13</v>
      </c>
      <c r="G84" s="61" t="s">
        <v>13</v>
      </c>
      <c r="H84" s="179" t="s">
        <v>13</v>
      </c>
    </row>
    <row r="85" spans="1:10" ht="22.5" x14ac:dyDescent="0.25">
      <c r="B85" s="110">
        <f>B82+1</f>
        <v>53</v>
      </c>
      <c r="C85" s="62"/>
      <c r="D85" s="63" t="s">
        <v>236</v>
      </c>
      <c r="E85" s="64" t="s">
        <v>20</v>
      </c>
      <c r="F85" s="104">
        <v>55.96</v>
      </c>
      <c r="G85" s="82">
        <v>0</v>
      </c>
      <c r="H85" s="65">
        <f>F85*G85</f>
        <v>0</v>
      </c>
    </row>
    <row r="86" spans="1:10" ht="22.5" x14ac:dyDescent="0.25">
      <c r="B86" s="21">
        <f>B85+1</f>
        <v>54</v>
      </c>
      <c r="C86" s="62"/>
      <c r="D86" s="63" t="s">
        <v>237</v>
      </c>
      <c r="E86" s="64" t="s">
        <v>20</v>
      </c>
      <c r="F86" s="104">
        <v>247.17</v>
      </c>
      <c r="G86" s="82">
        <v>0</v>
      </c>
      <c r="H86" s="65">
        <f>F86*G86</f>
        <v>0</v>
      </c>
    </row>
    <row r="87" spans="1:10" x14ac:dyDescent="0.25">
      <c r="B87" s="110"/>
      <c r="C87" s="58" t="s">
        <v>49</v>
      </c>
      <c r="D87" s="59" t="s">
        <v>50</v>
      </c>
      <c r="E87" s="60" t="s">
        <v>13</v>
      </c>
      <c r="F87" s="104" t="s">
        <v>13</v>
      </c>
      <c r="G87" s="82" t="s">
        <v>13</v>
      </c>
      <c r="H87" s="66" t="s">
        <v>13</v>
      </c>
    </row>
    <row r="88" spans="1:10" ht="25.5" x14ac:dyDescent="0.25">
      <c r="B88" s="21">
        <f>B86+1</f>
        <v>55</v>
      </c>
      <c r="C88" s="67"/>
      <c r="D88" s="63" t="s">
        <v>235</v>
      </c>
      <c r="E88" s="69" t="s">
        <v>33</v>
      </c>
      <c r="F88" s="104">
        <v>9</v>
      </c>
      <c r="G88" s="82">
        <v>0</v>
      </c>
      <c r="H88" s="65">
        <f>F88*G88</f>
        <v>0</v>
      </c>
    </row>
    <row r="89" spans="1:10" s="83" customFormat="1" ht="22.5" x14ac:dyDescent="0.25">
      <c r="A89"/>
      <c r="B89" s="110">
        <f>B88+1</f>
        <v>56</v>
      </c>
      <c r="C89" s="62"/>
      <c r="D89" s="63" t="s">
        <v>234</v>
      </c>
      <c r="E89" s="64" t="s">
        <v>33</v>
      </c>
      <c r="F89" s="104">
        <v>10</v>
      </c>
      <c r="G89" s="82">
        <v>0</v>
      </c>
      <c r="H89" s="65">
        <f>F89*G89</f>
        <v>0</v>
      </c>
      <c r="I89" s="91"/>
    </row>
    <row r="90" spans="1:10" s="83" customFormat="1" ht="22.5" x14ac:dyDescent="0.25">
      <c r="A90"/>
      <c r="B90" s="110">
        <f t="shared" ref="B90:B92" si="11">B89+1</f>
        <v>57</v>
      </c>
      <c r="C90" s="62"/>
      <c r="D90" s="63" t="s">
        <v>238</v>
      </c>
      <c r="E90" s="64" t="s">
        <v>33</v>
      </c>
      <c r="F90" s="104">
        <v>2</v>
      </c>
      <c r="G90" s="82">
        <v>0</v>
      </c>
      <c r="H90" s="65">
        <f>F90*G90</f>
        <v>0</v>
      </c>
      <c r="I90" s="91"/>
    </row>
    <row r="91" spans="1:10" s="80" customFormat="1" ht="22.5" x14ac:dyDescent="0.25">
      <c r="A91"/>
      <c r="B91" s="110">
        <f t="shared" si="11"/>
        <v>58</v>
      </c>
      <c r="C91" s="62"/>
      <c r="D91" s="63" t="s">
        <v>57</v>
      </c>
      <c r="E91" s="64" t="s">
        <v>33</v>
      </c>
      <c r="F91" s="104">
        <v>5</v>
      </c>
      <c r="G91" s="82">
        <v>0</v>
      </c>
      <c r="H91" s="65">
        <f>F91*G91</f>
        <v>0</v>
      </c>
      <c r="I91" s="91"/>
    </row>
    <row r="92" spans="1:10" s="80" customFormat="1" ht="22.5" x14ac:dyDescent="0.25">
      <c r="A92"/>
      <c r="B92" s="110">
        <f t="shared" si="11"/>
        <v>59</v>
      </c>
      <c r="C92" s="67"/>
      <c r="D92" s="68" t="s">
        <v>67</v>
      </c>
      <c r="E92" s="69" t="s">
        <v>33</v>
      </c>
      <c r="F92" s="104">
        <v>2</v>
      </c>
      <c r="G92" s="82">
        <v>0</v>
      </c>
      <c r="H92" s="65">
        <f>F92*G92</f>
        <v>0</v>
      </c>
      <c r="I92" s="107"/>
    </row>
    <row r="93" spans="1:10" s="80" customFormat="1" x14ac:dyDescent="0.25">
      <c r="A93"/>
      <c r="B93" s="168"/>
      <c r="C93" s="40" t="s">
        <v>51</v>
      </c>
      <c r="D93" s="41" t="s">
        <v>52</v>
      </c>
      <c r="E93" s="52" t="s">
        <v>13</v>
      </c>
      <c r="F93" s="42" t="s">
        <v>13</v>
      </c>
      <c r="G93" s="42" t="s">
        <v>13</v>
      </c>
      <c r="H93" s="43" t="s">
        <v>13</v>
      </c>
      <c r="I93" s="117"/>
      <c r="J93" s="90"/>
    </row>
    <row r="94" spans="1:10" s="80" customFormat="1" x14ac:dyDescent="0.25">
      <c r="A94"/>
      <c r="B94" s="110"/>
      <c r="C94" s="22" t="s">
        <v>62</v>
      </c>
      <c r="D94" s="36" t="s">
        <v>63</v>
      </c>
      <c r="E94" s="77" t="s">
        <v>13</v>
      </c>
      <c r="F94" s="86" t="s">
        <v>13</v>
      </c>
      <c r="G94" s="78" t="s">
        <v>13</v>
      </c>
      <c r="H94" s="79" t="s">
        <v>13</v>
      </c>
      <c r="I94" s="107"/>
    </row>
    <row r="95" spans="1:10" s="80" customFormat="1" ht="33.75" x14ac:dyDescent="0.25">
      <c r="A95"/>
      <c r="B95" s="21">
        <f>B92+1</f>
        <v>60</v>
      </c>
      <c r="C95" s="37"/>
      <c r="D95" s="38" t="s">
        <v>277</v>
      </c>
      <c r="E95" s="77" t="s">
        <v>27</v>
      </c>
      <c r="F95" s="25">
        <v>1506.05</v>
      </c>
      <c r="G95" s="109">
        <v>0</v>
      </c>
      <c r="H95" s="79">
        <f>F95*G95</f>
        <v>0</v>
      </c>
      <c r="I95" s="107"/>
    </row>
    <row r="96" spans="1:10" ht="33.75" x14ac:dyDescent="0.25">
      <c r="B96" s="110">
        <f>B95+1</f>
        <v>61</v>
      </c>
      <c r="C96" s="37"/>
      <c r="D96" s="38" t="s">
        <v>278</v>
      </c>
      <c r="E96" s="77" t="s">
        <v>27</v>
      </c>
      <c r="F96" s="25">
        <v>2031.58</v>
      </c>
      <c r="G96" s="109">
        <v>0</v>
      </c>
      <c r="H96" s="79">
        <f>F96*G96</f>
        <v>0</v>
      </c>
      <c r="I96" s="107"/>
    </row>
    <row r="97" spans="2:10" x14ac:dyDescent="0.25">
      <c r="B97" s="21"/>
      <c r="C97" s="22" t="s">
        <v>87</v>
      </c>
      <c r="D97" s="36" t="s">
        <v>86</v>
      </c>
      <c r="E97" s="77" t="s">
        <v>13</v>
      </c>
      <c r="F97" s="25" t="s">
        <v>13</v>
      </c>
      <c r="G97" s="109" t="s">
        <v>13</v>
      </c>
      <c r="H97" s="79" t="s">
        <v>13</v>
      </c>
    </row>
    <row r="98" spans="2:10" ht="33.75" x14ac:dyDescent="0.25">
      <c r="B98" s="110">
        <f>B96+1</f>
        <v>62</v>
      </c>
      <c r="C98" s="22"/>
      <c r="D98" s="38" t="s">
        <v>286</v>
      </c>
      <c r="E98" s="77" t="s">
        <v>36</v>
      </c>
      <c r="F98" s="25">
        <v>1820.76</v>
      </c>
      <c r="G98" s="109">
        <v>0</v>
      </c>
      <c r="H98" s="79">
        <f>F98*G98</f>
        <v>0</v>
      </c>
    </row>
    <row r="99" spans="2:10" ht="25.5" customHeight="1" x14ac:dyDescent="0.25">
      <c r="B99" s="21"/>
      <c r="C99" s="22" t="s">
        <v>279</v>
      </c>
      <c r="D99" s="88" t="s">
        <v>92</v>
      </c>
      <c r="E99" s="39" t="s">
        <v>13</v>
      </c>
      <c r="F99" s="25" t="s">
        <v>13</v>
      </c>
      <c r="G99" s="108" t="s">
        <v>13</v>
      </c>
      <c r="H99" s="26" t="s">
        <v>13</v>
      </c>
    </row>
    <row r="100" spans="2:10" x14ac:dyDescent="0.25">
      <c r="B100" s="110">
        <f>B98+1</f>
        <v>63</v>
      </c>
      <c r="C100" s="22"/>
      <c r="D100" s="89" t="s">
        <v>280</v>
      </c>
      <c r="E100" s="39" t="s">
        <v>27</v>
      </c>
      <c r="F100" s="25">
        <v>1725.84</v>
      </c>
      <c r="G100" s="108">
        <v>0</v>
      </c>
      <c r="H100" s="26">
        <f>F100*G100</f>
        <v>0</v>
      </c>
    </row>
    <row r="101" spans="2:10" x14ac:dyDescent="0.25">
      <c r="B101" s="168"/>
      <c r="C101" s="70" t="s">
        <v>53</v>
      </c>
      <c r="D101" s="71" t="s">
        <v>54</v>
      </c>
      <c r="E101" s="72" t="s">
        <v>13</v>
      </c>
      <c r="F101" s="42" t="s">
        <v>13</v>
      </c>
      <c r="G101" s="73" t="s">
        <v>13</v>
      </c>
      <c r="H101" s="74" t="s">
        <v>13</v>
      </c>
      <c r="I101" s="116"/>
      <c r="J101" s="90"/>
    </row>
    <row r="102" spans="2:10" ht="22.5" x14ac:dyDescent="0.25">
      <c r="B102" s="110"/>
      <c r="C102" s="27" t="s">
        <v>55</v>
      </c>
      <c r="D102" s="28" t="s">
        <v>56</v>
      </c>
      <c r="E102" s="29" t="s">
        <v>13</v>
      </c>
      <c r="F102" s="87" t="s">
        <v>13</v>
      </c>
      <c r="G102" s="30" t="s">
        <v>13</v>
      </c>
      <c r="H102" s="31" t="s">
        <v>13</v>
      </c>
    </row>
    <row r="103" spans="2:10" ht="15.75" thickBot="1" x14ac:dyDescent="0.3">
      <c r="B103" s="171">
        <f>B100+1</f>
        <v>64</v>
      </c>
      <c r="C103" s="122"/>
      <c r="D103" s="123" t="s">
        <v>239</v>
      </c>
      <c r="E103" s="124" t="s">
        <v>20</v>
      </c>
      <c r="F103" s="125">
        <v>6120</v>
      </c>
      <c r="G103" s="126">
        <v>0</v>
      </c>
      <c r="H103" s="127">
        <f>G103*F103</f>
        <v>0</v>
      </c>
    </row>
    <row r="104" spans="2:10" ht="15.75" customHeight="1" thickBot="1" x14ac:dyDescent="0.3">
      <c r="B104" s="212" t="s">
        <v>260</v>
      </c>
      <c r="C104" s="213"/>
      <c r="D104" s="213"/>
      <c r="E104" s="213"/>
      <c r="F104" s="213"/>
      <c r="G104" s="170"/>
      <c r="H104" s="128">
        <f>SUM(H10:H103)</f>
        <v>0</v>
      </c>
    </row>
    <row r="105" spans="2:10" ht="15" customHeight="1" thickBot="1" x14ac:dyDescent="0.3">
      <c r="B105" s="214" t="s">
        <v>231</v>
      </c>
      <c r="C105" s="215"/>
      <c r="D105" s="215"/>
      <c r="E105" s="215"/>
      <c r="F105" s="215"/>
      <c r="G105" s="215"/>
      <c r="H105" s="216"/>
    </row>
    <row r="106" spans="2:10" x14ac:dyDescent="0.25">
      <c r="B106" s="110"/>
      <c r="C106" s="16" t="s">
        <v>11</v>
      </c>
      <c r="D106" s="17" t="s">
        <v>12</v>
      </c>
      <c r="E106" s="18" t="s">
        <v>13</v>
      </c>
      <c r="F106" s="121" t="s">
        <v>13</v>
      </c>
      <c r="G106" s="19" t="s">
        <v>13</v>
      </c>
      <c r="H106" s="20" t="s">
        <v>13</v>
      </c>
    </row>
    <row r="107" spans="2:10" ht="22.5" x14ac:dyDescent="0.25">
      <c r="B107" s="110"/>
      <c r="C107" s="22" t="s">
        <v>14</v>
      </c>
      <c r="D107" s="23" t="s">
        <v>15</v>
      </c>
      <c r="E107" s="29" t="s">
        <v>13</v>
      </c>
      <c r="F107" s="102" t="s">
        <v>13</v>
      </c>
      <c r="G107" s="97" t="s">
        <v>13</v>
      </c>
      <c r="H107" s="31" t="s">
        <v>13</v>
      </c>
    </row>
    <row r="108" spans="2:10" ht="45" x14ac:dyDescent="0.25">
      <c r="B108" s="110">
        <f>B103+1</f>
        <v>65</v>
      </c>
      <c r="C108" s="22"/>
      <c r="D108" s="120" t="s">
        <v>212</v>
      </c>
      <c r="E108" s="24" t="s">
        <v>16</v>
      </c>
      <c r="F108" s="25">
        <v>3.07</v>
      </c>
      <c r="G108" s="96">
        <v>0</v>
      </c>
      <c r="H108" s="26">
        <f>F108*G108</f>
        <v>0</v>
      </c>
    </row>
    <row r="109" spans="2:10" ht="22.5" x14ac:dyDescent="0.25">
      <c r="B109" s="110"/>
      <c r="C109" s="27" t="s">
        <v>17</v>
      </c>
      <c r="D109" s="28" t="s">
        <v>18</v>
      </c>
      <c r="E109" s="29" t="s">
        <v>13</v>
      </c>
      <c r="F109" s="102" t="s">
        <v>13</v>
      </c>
      <c r="G109" s="97" t="s">
        <v>13</v>
      </c>
      <c r="H109" s="31" t="s">
        <v>13</v>
      </c>
    </row>
    <row r="110" spans="2:10" x14ac:dyDescent="0.25">
      <c r="B110" s="110">
        <f>B108+1</f>
        <v>66</v>
      </c>
      <c r="C110" s="111"/>
      <c r="D110" s="112" t="s">
        <v>213</v>
      </c>
      <c r="E110" s="113" t="s">
        <v>33</v>
      </c>
      <c r="F110" s="114">
        <v>29</v>
      </c>
      <c r="G110" s="97">
        <v>0</v>
      </c>
      <c r="H110" s="26">
        <f>F110*G110</f>
        <v>0</v>
      </c>
    </row>
    <row r="111" spans="2:10" x14ac:dyDescent="0.25">
      <c r="B111" s="110">
        <f>B110+1</f>
        <v>67</v>
      </c>
      <c r="C111" s="111"/>
      <c r="D111" s="112" t="s">
        <v>214</v>
      </c>
      <c r="E111" s="113" t="s">
        <v>33</v>
      </c>
      <c r="F111" s="114">
        <v>20</v>
      </c>
      <c r="G111" s="97">
        <v>0</v>
      </c>
      <c r="H111" s="26">
        <f t="shared" ref="H111:H117" si="12">F111*G111</f>
        <v>0</v>
      </c>
    </row>
    <row r="112" spans="2:10" x14ac:dyDescent="0.25">
      <c r="B112" s="110">
        <f t="shared" ref="B112:B117" si="13">B111+1</f>
        <v>68</v>
      </c>
      <c r="C112" s="111"/>
      <c r="D112" s="112" t="s">
        <v>215</v>
      </c>
      <c r="E112" s="113" t="s">
        <v>33</v>
      </c>
      <c r="F112" s="114">
        <v>14</v>
      </c>
      <c r="G112" s="97">
        <v>0</v>
      </c>
      <c r="H112" s="26">
        <f t="shared" si="12"/>
        <v>0</v>
      </c>
    </row>
    <row r="113" spans="2:8" x14ac:dyDescent="0.25">
      <c r="B113" s="110">
        <f t="shared" si="13"/>
        <v>69</v>
      </c>
      <c r="C113" s="111"/>
      <c r="D113" s="112" t="s">
        <v>216</v>
      </c>
      <c r="E113" s="113" t="s">
        <v>33</v>
      </c>
      <c r="F113" s="114">
        <v>7</v>
      </c>
      <c r="G113" s="97">
        <v>0</v>
      </c>
      <c r="H113" s="26">
        <f t="shared" si="12"/>
        <v>0</v>
      </c>
    </row>
    <row r="114" spans="2:8" x14ac:dyDescent="0.25">
      <c r="B114" s="110">
        <f t="shared" si="13"/>
        <v>70</v>
      </c>
      <c r="C114" s="111"/>
      <c r="D114" s="112" t="s">
        <v>217</v>
      </c>
      <c r="E114" s="113" t="s">
        <v>33</v>
      </c>
      <c r="F114" s="114">
        <v>11</v>
      </c>
      <c r="G114" s="97">
        <v>0</v>
      </c>
      <c r="H114" s="26">
        <f t="shared" si="12"/>
        <v>0</v>
      </c>
    </row>
    <row r="115" spans="2:8" x14ac:dyDescent="0.25">
      <c r="B115" s="110">
        <f t="shared" si="13"/>
        <v>71</v>
      </c>
      <c r="C115" s="111"/>
      <c r="D115" s="112" t="s">
        <v>218</v>
      </c>
      <c r="E115" s="113" t="s">
        <v>33</v>
      </c>
      <c r="F115" s="114">
        <v>7</v>
      </c>
      <c r="G115" s="97">
        <v>0</v>
      </c>
      <c r="H115" s="26">
        <f t="shared" si="12"/>
        <v>0</v>
      </c>
    </row>
    <row r="116" spans="2:8" x14ac:dyDescent="0.25">
      <c r="B116" s="110">
        <f t="shared" si="13"/>
        <v>72</v>
      </c>
      <c r="C116" s="111"/>
      <c r="D116" s="112" t="s">
        <v>219</v>
      </c>
      <c r="E116" s="113" t="s">
        <v>33</v>
      </c>
      <c r="F116" s="114">
        <v>3</v>
      </c>
      <c r="G116" s="97">
        <v>0</v>
      </c>
      <c r="H116" s="26">
        <f t="shared" si="12"/>
        <v>0</v>
      </c>
    </row>
    <row r="117" spans="2:8" ht="22.5" x14ac:dyDescent="0.25">
      <c r="B117" s="110">
        <f t="shared" si="13"/>
        <v>73</v>
      </c>
      <c r="C117" s="111"/>
      <c r="D117" s="112" t="s">
        <v>221</v>
      </c>
      <c r="E117" s="113" t="s">
        <v>90</v>
      </c>
      <c r="F117" s="114">
        <v>7.0000000000000007E-2</v>
      </c>
      <c r="G117" s="97">
        <v>0</v>
      </c>
      <c r="H117" s="115">
        <f t="shared" si="12"/>
        <v>0</v>
      </c>
    </row>
    <row r="118" spans="2:8" ht="22.5" x14ac:dyDescent="0.25">
      <c r="B118" s="110"/>
      <c r="C118" s="27" t="s">
        <v>21</v>
      </c>
      <c r="D118" s="28" t="s">
        <v>22</v>
      </c>
      <c r="E118" s="29" t="s">
        <v>13</v>
      </c>
      <c r="F118" s="102" t="s">
        <v>13</v>
      </c>
      <c r="G118" s="97" t="s">
        <v>13</v>
      </c>
      <c r="H118" s="31" t="s">
        <v>13</v>
      </c>
    </row>
    <row r="119" spans="2:8" ht="22.5" x14ac:dyDescent="0.25">
      <c r="B119" s="110">
        <f>B117+1</f>
        <v>74</v>
      </c>
      <c r="C119" s="32"/>
      <c r="D119" s="33" t="s">
        <v>222</v>
      </c>
      <c r="E119" s="34" t="s">
        <v>19</v>
      </c>
      <c r="F119" s="25">
        <v>26</v>
      </c>
      <c r="G119" s="96">
        <v>0</v>
      </c>
      <c r="H119" s="35">
        <f>F119*G119</f>
        <v>0</v>
      </c>
    </row>
    <row r="120" spans="2:8" x14ac:dyDescent="0.25">
      <c r="B120" s="110"/>
      <c r="C120" s="22" t="s">
        <v>23</v>
      </c>
      <c r="D120" s="36" t="s">
        <v>24</v>
      </c>
      <c r="E120" s="24" t="s">
        <v>13</v>
      </c>
      <c r="F120" s="25" t="s">
        <v>13</v>
      </c>
      <c r="G120" s="98" t="s">
        <v>13</v>
      </c>
      <c r="H120" s="26" t="s">
        <v>13</v>
      </c>
    </row>
    <row r="121" spans="2:8" ht="22.5" x14ac:dyDescent="0.25">
      <c r="B121" s="110">
        <f>B119+1</f>
        <v>75</v>
      </c>
      <c r="C121" s="37"/>
      <c r="D121" s="38" t="s">
        <v>194</v>
      </c>
      <c r="E121" s="24" t="s">
        <v>20</v>
      </c>
      <c r="F121" s="86">
        <v>10278</v>
      </c>
      <c r="G121" s="98">
        <v>0</v>
      </c>
      <c r="H121" s="26">
        <f>F121*G121</f>
        <v>0</v>
      </c>
    </row>
    <row r="122" spans="2:8" ht="22.5" x14ac:dyDescent="0.25">
      <c r="B122" s="110"/>
      <c r="C122" s="22" t="s">
        <v>25</v>
      </c>
      <c r="D122" s="36" t="s">
        <v>26</v>
      </c>
      <c r="E122" s="24" t="s">
        <v>13</v>
      </c>
      <c r="F122" s="25" t="s">
        <v>13</v>
      </c>
      <c r="G122" s="98" t="s">
        <v>13</v>
      </c>
      <c r="H122" s="26" t="s">
        <v>13</v>
      </c>
    </row>
    <row r="123" spans="2:8" ht="22.5" x14ac:dyDescent="0.25">
      <c r="B123" s="110">
        <f>B121+1</f>
        <v>76</v>
      </c>
      <c r="C123" s="22"/>
      <c r="D123" s="38" t="s">
        <v>195</v>
      </c>
      <c r="E123" s="24" t="s">
        <v>20</v>
      </c>
      <c r="F123" s="25">
        <v>15912.5</v>
      </c>
      <c r="G123" s="98">
        <v>0</v>
      </c>
      <c r="H123" s="26">
        <f>F123*G123</f>
        <v>0</v>
      </c>
    </row>
    <row r="124" spans="2:8" x14ac:dyDescent="0.25">
      <c r="B124" s="110">
        <f>B123+1</f>
        <v>77</v>
      </c>
      <c r="C124" s="22"/>
      <c r="D124" s="38" t="s">
        <v>223</v>
      </c>
      <c r="E124" s="24" t="s">
        <v>20</v>
      </c>
      <c r="F124" s="25">
        <v>189</v>
      </c>
      <c r="G124" s="98">
        <v>0</v>
      </c>
      <c r="H124" s="26">
        <f>F124*G124</f>
        <v>0</v>
      </c>
    </row>
    <row r="125" spans="2:8" ht="22.5" x14ac:dyDescent="0.25">
      <c r="B125" s="110">
        <f t="shared" ref="B125:B129" si="14">B124+1</f>
        <v>78</v>
      </c>
      <c r="C125" s="22"/>
      <c r="D125" s="38" t="s">
        <v>224</v>
      </c>
      <c r="E125" s="24" t="s">
        <v>20</v>
      </c>
      <c r="F125" s="25">
        <v>497</v>
      </c>
      <c r="G125" s="98">
        <v>0</v>
      </c>
      <c r="H125" s="26">
        <f>F125*G125</f>
        <v>0</v>
      </c>
    </row>
    <row r="126" spans="2:8" x14ac:dyDescent="0.25">
      <c r="B126" s="110">
        <f t="shared" si="14"/>
        <v>79</v>
      </c>
      <c r="C126" s="22"/>
      <c r="D126" s="38" t="s">
        <v>196</v>
      </c>
      <c r="E126" s="24" t="s">
        <v>27</v>
      </c>
      <c r="F126" s="25">
        <v>581</v>
      </c>
      <c r="G126" s="98">
        <v>0</v>
      </c>
      <c r="H126" s="26">
        <f>F126*G126</f>
        <v>0</v>
      </c>
    </row>
    <row r="127" spans="2:8" x14ac:dyDescent="0.25">
      <c r="B127" s="110">
        <f t="shared" si="14"/>
        <v>80</v>
      </c>
      <c r="C127" s="22"/>
      <c r="D127" s="36" t="s">
        <v>50</v>
      </c>
      <c r="E127" s="24" t="s">
        <v>13</v>
      </c>
      <c r="F127" s="25" t="s">
        <v>13</v>
      </c>
      <c r="G127" s="98" t="s">
        <v>13</v>
      </c>
      <c r="H127" s="26" t="s">
        <v>13</v>
      </c>
    </row>
    <row r="128" spans="2:8" x14ac:dyDescent="0.25">
      <c r="B128" s="110">
        <f t="shared" si="14"/>
        <v>81</v>
      </c>
      <c r="C128" s="22"/>
      <c r="D128" s="38" t="s">
        <v>197</v>
      </c>
      <c r="E128" s="24" t="s">
        <v>19</v>
      </c>
      <c r="F128" s="25">
        <v>39</v>
      </c>
      <c r="G128" s="98">
        <v>0</v>
      </c>
      <c r="H128" s="26">
        <f>G128*F128</f>
        <v>0</v>
      </c>
    </row>
    <row r="129" spans="2:8" x14ac:dyDescent="0.25">
      <c r="B129" s="110">
        <f t="shared" si="14"/>
        <v>82</v>
      </c>
      <c r="C129" s="22"/>
      <c r="D129" s="38" t="s">
        <v>198</v>
      </c>
      <c r="E129" s="24" t="s">
        <v>19</v>
      </c>
      <c r="F129" s="25">
        <v>24</v>
      </c>
      <c r="G129" s="98">
        <v>0</v>
      </c>
      <c r="H129" s="26">
        <f>G129*F129</f>
        <v>0</v>
      </c>
    </row>
    <row r="130" spans="2:8" x14ac:dyDescent="0.25">
      <c r="B130" s="110"/>
      <c r="C130" s="40" t="s">
        <v>28</v>
      </c>
      <c r="D130" s="41" t="s">
        <v>29</v>
      </c>
      <c r="E130" s="42" t="s">
        <v>13</v>
      </c>
      <c r="F130" s="55" t="s">
        <v>13</v>
      </c>
      <c r="G130" s="42" t="s">
        <v>13</v>
      </c>
      <c r="H130" s="43" t="s">
        <v>13</v>
      </c>
    </row>
    <row r="131" spans="2:8" x14ac:dyDescent="0.25">
      <c r="B131" s="110"/>
      <c r="C131" s="22" t="s">
        <v>30</v>
      </c>
      <c r="D131" s="36" t="s">
        <v>31</v>
      </c>
      <c r="E131" s="24" t="s">
        <v>13</v>
      </c>
      <c r="F131" s="25" t="s">
        <v>13</v>
      </c>
      <c r="G131" s="24" t="s">
        <v>13</v>
      </c>
      <c r="H131" s="26" t="s">
        <v>13</v>
      </c>
    </row>
    <row r="132" spans="2:8" x14ac:dyDescent="0.25">
      <c r="B132" s="110">
        <f>B129+1</f>
        <v>83</v>
      </c>
      <c r="C132" s="37"/>
      <c r="D132" s="38" t="s">
        <v>225</v>
      </c>
      <c r="E132" s="24" t="s">
        <v>32</v>
      </c>
      <c r="F132" s="25">
        <v>15165.68</v>
      </c>
      <c r="G132" s="98">
        <v>0</v>
      </c>
      <c r="H132" s="26">
        <f>F132*G132</f>
        <v>0</v>
      </c>
    </row>
    <row r="133" spans="2:8" x14ac:dyDescent="0.25">
      <c r="B133" s="110"/>
      <c r="C133" s="45" t="s">
        <v>34</v>
      </c>
      <c r="D133" s="46" t="s">
        <v>35</v>
      </c>
      <c r="E133" s="47" t="s">
        <v>13</v>
      </c>
      <c r="F133" s="103" t="s">
        <v>13</v>
      </c>
      <c r="G133" s="99" t="s">
        <v>13</v>
      </c>
      <c r="H133" s="48" t="s">
        <v>13</v>
      </c>
    </row>
    <row r="134" spans="2:8" x14ac:dyDescent="0.25">
      <c r="B134" s="110">
        <f>B132+1</f>
        <v>84</v>
      </c>
      <c r="C134" s="37"/>
      <c r="D134" s="38" t="s">
        <v>226</v>
      </c>
      <c r="E134" s="24" t="s">
        <v>32</v>
      </c>
      <c r="F134" s="25">
        <v>4547.53</v>
      </c>
      <c r="G134" s="98">
        <v>0</v>
      </c>
      <c r="H134" s="26">
        <f>F134*G134</f>
        <v>0</v>
      </c>
    </row>
    <row r="135" spans="2:8" x14ac:dyDescent="0.25">
      <c r="B135" s="110"/>
      <c r="C135" s="40" t="s">
        <v>88</v>
      </c>
      <c r="D135" s="41" t="s">
        <v>76</v>
      </c>
      <c r="E135" s="42" t="s">
        <v>13</v>
      </c>
      <c r="F135" s="55" t="s">
        <v>13</v>
      </c>
      <c r="G135" s="42" t="s">
        <v>13</v>
      </c>
      <c r="H135" s="43" t="s">
        <v>13</v>
      </c>
    </row>
    <row r="136" spans="2:8" x14ac:dyDescent="0.25">
      <c r="B136" s="110"/>
      <c r="C136" s="44" t="s">
        <v>89</v>
      </c>
      <c r="D136" s="49" t="s">
        <v>82</v>
      </c>
      <c r="E136" s="24" t="s">
        <v>13</v>
      </c>
      <c r="F136" s="86" t="s">
        <v>13</v>
      </c>
      <c r="G136" s="24" t="s">
        <v>13</v>
      </c>
      <c r="H136" s="26" t="s">
        <v>13</v>
      </c>
    </row>
    <row r="137" spans="2:8" x14ac:dyDescent="0.25">
      <c r="B137" s="110">
        <f>B134+1</f>
        <v>85</v>
      </c>
      <c r="C137" s="50"/>
      <c r="D137" s="51" t="s">
        <v>240</v>
      </c>
      <c r="E137" s="24" t="s">
        <v>36</v>
      </c>
      <c r="F137" s="25">
        <v>236</v>
      </c>
      <c r="G137" s="108">
        <v>0</v>
      </c>
      <c r="H137" s="26">
        <f t="shared" ref="H137:H142" si="15">G137*F137</f>
        <v>0</v>
      </c>
    </row>
    <row r="138" spans="2:8" x14ac:dyDescent="0.25">
      <c r="B138" s="110">
        <f>B137+1</f>
        <v>86</v>
      </c>
      <c r="C138" s="50"/>
      <c r="D138" s="51" t="s">
        <v>199</v>
      </c>
      <c r="E138" s="24" t="s">
        <v>36</v>
      </c>
      <c r="F138" s="25">
        <v>12</v>
      </c>
      <c r="G138" s="108">
        <v>0</v>
      </c>
      <c r="H138" s="26">
        <f t="shared" si="15"/>
        <v>0</v>
      </c>
    </row>
    <row r="139" spans="2:8" x14ac:dyDescent="0.25">
      <c r="B139" s="110">
        <f t="shared" ref="B139:B142" si="16">B138+1</f>
        <v>87</v>
      </c>
      <c r="C139" s="50"/>
      <c r="D139" s="51" t="s">
        <v>201</v>
      </c>
      <c r="E139" s="24" t="s">
        <v>36</v>
      </c>
      <c r="F139" s="25">
        <v>14</v>
      </c>
      <c r="G139" s="108">
        <v>0</v>
      </c>
      <c r="H139" s="26">
        <f t="shared" si="15"/>
        <v>0</v>
      </c>
    </row>
    <row r="140" spans="2:8" ht="22.5" x14ac:dyDescent="0.25">
      <c r="B140" s="110">
        <f t="shared" si="16"/>
        <v>88</v>
      </c>
      <c r="C140" s="50"/>
      <c r="D140" s="51" t="s">
        <v>93</v>
      </c>
      <c r="E140" s="113" t="s">
        <v>33</v>
      </c>
      <c r="F140" s="25">
        <v>2</v>
      </c>
      <c r="G140" s="24">
        <v>0</v>
      </c>
      <c r="H140" s="26">
        <f t="shared" si="15"/>
        <v>0</v>
      </c>
    </row>
    <row r="141" spans="2:8" ht="22.5" x14ac:dyDescent="0.25">
      <c r="B141" s="110">
        <f t="shared" si="16"/>
        <v>89</v>
      </c>
      <c r="C141" s="50"/>
      <c r="D141" s="51" t="s">
        <v>94</v>
      </c>
      <c r="E141" s="113" t="s">
        <v>33</v>
      </c>
      <c r="F141" s="25">
        <v>2</v>
      </c>
      <c r="G141" s="24">
        <v>0</v>
      </c>
      <c r="H141" s="26">
        <f t="shared" si="15"/>
        <v>0</v>
      </c>
    </row>
    <row r="142" spans="2:8" x14ac:dyDescent="0.25">
      <c r="B142" s="110">
        <f t="shared" si="16"/>
        <v>90</v>
      </c>
      <c r="C142" s="50"/>
      <c r="D142" s="51" t="s">
        <v>202</v>
      </c>
      <c r="E142" s="113" t="s">
        <v>33</v>
      </c>
      <c r="F142" s="25">
        <v>56</v>
      </c>
      <c r="G142" s="24">
        <v>0</v>
      </c>
      <c r="H142" s="26">
        <f t="shared" si="15"/>
        <v>0</v>
      </c>
    </row>
    <row r="143" spans="2:8" x14ac:dyDescent="0.25">
      <c r="B143" s="110"/>
      <c r="C143" s="40" t="s">
        <v>37</v>
      </c>
      <c r="D143" s="41" t="s">
        <v>38</v>
      </c>
      <c r="E143" s="42" t="s">
        <v>13</v>
      </c>
      <c r="F143" s="55" t="s">
        <v>13</v>
      </c>
      <c r="G143" s="42" t="s">
        <v>13</v>
      </c>
      <c r="H143" s="43" t="s">
        <v>13</v>
      </c>
    </row>
    <row r="144" spans="2:8" ht="22.5" x14ac:dyDescent="0.25">
      <c r="B144" s="110"/>
      <c r="C144" s="22" t="s">
        <v>84</v>
      </c>
      <c r="D144" s="36" t="s">
        <v>85</v>
      </c>
      <c r="E144" s="24" t="s">
        <v>13</v>
      </c>
      <c r="F144" s="86" t="s">
        <v>13</v>
      </c>
      <c r="G144" s="24" t="s">
        <v>13</v>
      </c>
      <c r="H144" s="26" t="s">
        <v>13</v>
      </c>
    </row>
    <row r="145" spans="2:8" ht="22.5" x14ac:dyDescent="0.25">
      <c r="B145" s="110">
        <f>B142+1</f>
        <v>91</v>
      </c>
      <c r="C145" s="22"/>
      <c r="D145" s="38" t="s">
        <v>203</v>
      </c>
      <c r="E145" s="24" t="s">
        <v>20</v>
      </c>
      <c r="F145" s="25">
        <v>18356.27</v>
      </c>
      <c r="G145" s="98">
        <v>0</v>
      </c>
      <c r="H145" s="26">
        <f>F145*G145</f>
        <v>0</v>
      </c>
    </row>
    <row r="146" spans="2:8" ht="22.5" x14ac:dyDescent="0.25">
      <c r="B146" s="110"/>
      <c r="C146" s="22" t="s">
        <v>39</v>
      </c>
      <c r="D146" s="36" t="s">
        <v>40</v>
      </c>
      <c r="E146" s="24" t="s">
        <v>13</v>
      </c>
      <c r="F146" s="86" t="s">
        <v>13</v>
      </c>
      <c r="G146" s="24" t="s">
        <v>13</v>
      </c>
      <c r="H146" s="26" t="s">
        <v>13</v>
      </c>
    </row>
    <row r="147" spans="2:8" ht="22.5" x14ac:dyDescent="0.25">
      <c r="B147" s="110">
        <f>B145+1</f>
        <v>92</v>
      </c>
      <c r="C147" s="22"/>
      <c r="D147" s="38" t="s">
        <v>204</v>
      </c>
      <c r="E147" s="24" t="s">
        <v>20</v>
      </c>
      <c r="F147" s="25">
        <v>36027.269999999997</v>
      </c>
      <c r="G147" s="98">
        <v>0</v>
      </c>
      <c r="H147" s="26">
        <f>F147*G147</f>
        <v>0</v>
      </c>
    </row>
    <row r="148" spans="2:8" ht="22.5" x14ac:dyDescent="0.25">
      <c r="B148" s="110">
        <f>B147+1</f>
        <v>93</v>
      </c>
      <c r="C148" s="37"/>
      <c r="D148" s="38" t="s">
        <v>205</v>
      </c>
      <c r="E148" s="24" t="s">
        <v>20</v>
      </c>
      <c r="F148" s="25">
        <v>45185.63</v>
      </c>
      <c r="G148" s="98">
        <v>0</v>
      </c>
      <c r="H148" s="26">
        <f>F148*G148</f>
        <v>0</v>
      </c>
    </row>
    <row r="149" spans="2:8" ht="22.5" x14ac:dyDescent="0.25">
      <c r="B149" s="110"/>
      <c r="C149" s="22" t="s">
        <v>41</v>
      </c>
      <c r="D149" s="36" t="s">
        <v>71</v>
      </c>
      <c r="E149" s="24" t="s">
        <v>13</v>
      </c>
      <c r="F149" s="25" t="s">
        <v>13</v>
      </c>
      <c r="G149" s="98" t="s">
        <v>13</v>
      </c>
      <c r="H149" s="26" t="s">
        <v>13</v>
      </c>
    </row>
    <row r="150" spans="2:8" ht="27.75" customHeight="1" x14ac:dyDescent="0.25">
      <c r="B150" s="110">
        <f>B148+1</f>
        <v>94</v>
      </c>
      <c r="C150" s="37"/>
      <c r="D150" s="38" t="s">
        <v>227</v>
      </c>
      <c r="E150" s="24" t="s">
        <v>20</v>
      </c>
      <c r="F150" s="25">
        <v>9708.51</v>
      </c>
      <c r="G150" s="98">
        <v>0</v>
      </c>
      <c r="H150" s="26">
        <f>F150*G150</f>
        <v>0</v>
      </c>
    </row>
    <row r="151" spans="2:8" ht="29.25" customHeight="1" x14ac:dyDescent="0.25">
      <c r="B151" s="110">
        <f>B150+1</f>
        <v>95</v>
      </c>
      <c r="C151" s="37"/>
      <c r="D151" s="38" t="s">
        <v>78</v>
      </c>
      <c r="E151" s="24" t="s">
        <v>20</v>
      </c>
      <c r="F151" s="25">
        <v>959.17</v>
      </c>
      <c r="G151" s="98">
        <v>0</v>
      </c>
      <c r="H151" s="26">
        <f>F151*G151</f>
        <v>0</v>
      </c>
    </row>
    <row r="152" spans="2:8" ht="25.5" customHeight="1" x14ac:dyDescent="0.25">
      <c r="B152" s="110">
        <f t="shared" ref="B152:B153" si="17">B151+1</f>
        <v>96</v>
      </c>
      <c r="C152" s="37"/>
      <c r="D152" s="38" t="s">
        <v>79</v>
      </c>
      <c r="E152" s="24" t="s">
        <v>20</v>
      </c>
      <c r="F152" s="25">
        <v>258.39999999999998</v>
      </c>
      <c r="G152" s="98">
        <v>0</v>
      </c>
      <c r="H152" s="26">
        <f>F152*G152</f>
        <v>0</v>
      </c>
    </row>
    <row r="153" spans="2:8" ht="27.75" customHeight="1" x14ac:dyDescent="0.25">
      <c r="B153" s="110">
        <f t="shared" si="17"/>
        <v>97</v>
      </c>
      <c r="C153" s="37"/>
      <c r="D153" s="89" t="s">
        <v>228</v>
      </c>
      <c r="E153" s="39" t="s">
        <v>20</v>
      </c>
      <c r="F153" s="25">
        <v>2677.93</v>
      </c>
      <c r="G153" s="108">
        <v>0</v>
      </c>
      <c r="H153" s="26">
        <f>F153*G153</f>
        <v>0</v>
      </c>
    </row>
    <row r="154" spans="2:8" ht="33.75" x14ac:dyDescent="0.25">
      <c r="B154" s="110"/>
      <c r="C154" s="22" t="s">
        <v>42</v>
      </c>
      <c r="D154" s="36" t="s">
        <v>65</v>
      </c>
      <c r="E154" s="24" t="s">
        <v>13</v>
      </c>
      <c r="F154" s="25" t="s">
        <v>13</v>
      </c>
      <c r="G154" s="98" t="s">
        <v>13</v>
      </c>
      <c r="H154" s="26" t="s">
        <v>13</v>
      </c>
    </row>
    <row r="155" spans="2:8" ht="33.75" x14ac:dyDescent="0.25">
      <c r="B155" s="110">
        <f>B153+1</f>
        <v>98</v>
      </c>
      <c r="C155" s="22"/>
      <c r="D155" s="38" t="s">
        <v>229</v>
      </c>
      <c r="E155" s="24" t="s">
        <v>20</v>
      </c>
      <c r="F155" s="25">
        <v>18356.27</v>
      </c>
      <c r="G155" s="98">
        <v>0</v>
      </c>
      <c r="H155" s="26">
        <f>G155*F155</f>
        <v>0</v>
      </c>
    </row>
    <row r="156" spans="2:8" ht="22.5" x14ac:dyDescent="0.25">
      <c r="B156" s="110">
        <f>B155+1</f>
        <v>99</v>
      </c>
      <c r="C156" s="22"/>
      <c r="D156" s="38" t="s">
        <v>83</v>
      </c>
      <c r="E156" s="24" t="s">
        <v>20</v>
      </c>
      <c r="F156" s="25">
        <v>18888.560000000001</v>
      </c>
      <c r="G156" s="98">
        <v>0</v>
      </c>
      <c r="H156" s="26">
        <f>G156*F156</f>
        <v>0</v>
      </c>
    </row>
    <row r="157" spans="2:8" ht="22.5" x14ac:dyDescent="0.25">
      <c r="B157" s="110"/>
      <c r="C157" s="22" t="s">
        <v>66</v>
      </c>
      <c r="D157" s="36" t="s">
        <v>77</v>
      </c>
      <c r="E157" s="24" t="s">
        <v>13</v>
      </c>
      <c r="F157" s="25" t="s">
        <v>13</v>
      </c>
      <c r="G157" s="98" t="s">
        <v>13</v>
      </c>
      <c r="H157" s="26" t="s">
        <v>13</v>
      </c>
    </row>
    <row r="158" spans="2:8" ht="39" customHeight="1" x14ac:dyDescent="0.25">
      <c r="B158" s="110">
        <f>B156+1</f>
        <v>100</v>
      </c>
      <c r="C158" s="22"/>
      <c r="D158" s="38" t="s">
        <v>206</v>
      </c>
      <c r="E158" s="24" t="s">
        <v>20</v>
      </c>
      <c r="F158" s="25">
        <v>18338.41</v>
      </c>
      <c r="G158" s="98">
        <v>0</v>
      </c>
      <c r="H158" s="26">
        <f>F158*G158</f>
        <v>0</v>
      </c>
    </row>
    <row r="159" spans="2:8" x14ac:dyDescent="0.25">
      <c r="B159" s="110"/>
      <c r="C159" s="40" t="s">
        <v>43</v>
      </c>
      <c r="D159" s="41" t="s">
        <v>44</v>
      </c>
      <c r="E159" s="52" t="s">
        <v>13</v>
      </c>
      <c r="F159" s="55" t="s">
        <v>13</v>
      </c>
      <c r="G159" s="42" t="s">
        <v>13</v>
      </c>
      <c r="H159" s="43" t="s">
        <v>13</v>
      </c>
    </row>
    <row r="160" spans="2:8" x14ac:dyDescent="0.25">
      <c r="B160" s="110"/>
      <c r="C160" s="22" t="s">
        <v>58</v>
      </c>
      <c r="D160" s="88" t="s">
        <v>68</v>
      </c>
      <c r="E160" s="77" t="s">
        <v>13</v>
      </c>
      <c r="F160" s="86" t="s">
        <v>13</v>
      </c>
      <c r="G160" s="78" t="s">
        <v>13</v>
      </c>
      <c r="H160" s="79" t="s">
        <v>13</v>
      </c>
    </row>
    <row r="161" spans="2:8" x14ac:dyDescent="0.25">
      <c r="B161" s="110"/>
      <c r="C161" s="22" t="s">
        <v>59</v>
      </c>
      <c r="D161" s="88" t="s">
        <v>73</v>
      </c>
      <c r="E161" s="77" t="s">
        <v>13</v>
      </c>
      <c r="F161" s="86" t="s">
        <v>13</v>
      </c>
      <c r="G161" s="78" t="s">
        <v>13</v>
      </c>
      <c r="H161" s="79" t="s">
        <v>13</v>
      </c>
    </row>
    <row r="162" spans="2:8" x14ac:dyDescent="0.25">
      <c r="B162" s="110">
        <f>B158+1</f>
        <v>101</v>
      </c>
      <c r="C162" s="37"/>
      <c r="D162" s="89" t="s">
        <v>207</v>
      </c>
      <c r="E162" s="77" t="s">
        <v>20</v>
      </c>
      <c r="F162" s="25">
        <v>16802.650000000001</v>
      </c>
      <c r="G162" s="100">
        <v>0</v>
      </c>
      <c r="H162" s="79">
        <f>F162*G162</f>
        <v>0</v>
      </c>
    </row>
    <row r="163" spans="2:8" ht="22.5" x14ac:dyDescent="0.25">
      <c r="B163" s="110">
        <f>B162+1</f>
        <v>102</v>
      </c>
      <c r="C163" s="37"/>
      <c r="D163" s="89" t="s">
        <v>208</v>
      </c>
      <c r="E163" s="77" t="s">
        <v>20</v>
      </c>
      <c r="F163" s="25">
        <v>9708.51</v>
      </c>
      <c r="G163" s="100">
        <v>0</v>
      </c>
      <c r="H163" s="79">
        <f>F163*G163</f>
        <v>0</v>
      </c>
    </row>
    <row r="164" spans="2:8" x14ac:dyDescent="0.25">
      <c r="B164" s="110"/>
      <c r="C164" s="22" t="s">
        <v>60</v>
      </c>
      <c r="D164" s="88" t="s">
        <v>74</v>
      </c>
      <c r="E164" s="77" t="s">
        <v>13</v>
      </c>
      <c r="F164" s="25" t="s">
        <v>13</v>
      </c>
      <c r="G164" s="100" t="s">
        <v>13</v>
      </c>
      <c r="H164" s="79" t="s">
        <v>13</v>
      </c>
    </row>
    <row r="165" spans="2:8" x14ac:dyDescent="0.25">
      <c r="B165" s="110">
        <f>B163+1</f>
        <v>103</v>
      </c>
      <c r="C165" s="22"/>
      <c r="D165" s="89" t="s">
        <v>209</v>
      </c>
      <c r="E165" s="77" t="s">
        <v>20</v>
      </c>
      <c r="F165" s="25">
        <v>17138.7</v>
      </c>
      <c r="G165" s="100">
        <v>0</v>
      </c>
      <c r="H165" s="79">
        <f>G165*F165</f>
        <v>0</v>
      </c>
    </row>
    <row r="166" spans="2:8" x14ac:dyDescent="0.25">
      <c r="B166" s="110">
        <f>B165+1</f>
        <v>104</v>
      </c>
      <c r="C166" s="22"/>
      <c r="D166" s="89" t="s">
        <v>210</v>
      </c>
      <c r="E166" s="77" t="s">
        <v>20</v>
      </c>
      <c r="F166" s="25">
        <f>F163</f>
        <v>9708.51</v>
      </c>
      <c r="G166" s="100">
        <v>0</v>
      </c>
      <c r="H166" s="79">
        <f>G166*F166</f>
        <v>0</v>
      </c>
    </row>
    <row r="167" spans="2:8" ht="22.5" x14ac:dyDescent="0.25">
      <c r="B167" s="110"/>
      <c r="C167" s="22" t="s">
        <v>61</v>
      </c>
      <c r="D167" s="89" t="s">
        <v>211</v>
      </c>
      <c r="E167" s="77" t="s">
        <v>20</v>
      </c>
      <c r="F167" s="25">
        <v>15912.5</v>
      </c>
      <c r="G167" s="100">
        <v>0</v>
      </c>
      <c r="H167" s="79">
        <f>F167*G167</f>
        <v>0</v>
      </c>
    </row>
    <row r="168" spans="2:8" x14ac:dyDescent="0.25">
      <c r="B168" s="110"/>
      <c r="C168" s="22" t="s">
        <v>80</v>
      </c>
      <c r="D168" s="88" t="s">
        <v>81</v>
      </c>
      <c r="E168" s="77" t="s">
        <v>13</v>
      </c>
      <c r="F168" s="25" t="s">
        <v>13</v>
      </c>
      <c r="G168" s="78" t="s">
        <v>13</v>
      </c>
      <c r="H168" s="79" t="s">
        <v>13</v>
      </c>
    </row>
    <row r="169" spans="2:8" ht="33.75" x14ac:dyDescent="0.25">
      <c r="B169" s="110">
        <f>B166+1</f>
        <v>105</v>
      </c>
      <c r="C169" s="105"/>
      <c r="D169" s="38" t="s">
        <v>273</v>
      </c>
      <c r="E169" s="24" t="s">
        <v>20</v>
      </c>
      <c r="F169" s="25">
        <v>752.53</v>
      </c>
      <c r="G169" s="24">
        <v>0</v>
      </c>
      <c r="H169" s="26">
        <f>G169*F169</f>
        <v>0</v>
      </c>
    </row>
    <row r="170" spans="2:8" x14ac:dyDescent="0.25">
      <c r="B170" s="110"/>
      <c r="C170" s="22" t="s">
        <v>80</v>
      </c>
      <c r="D170" s="88" t="s">
        <v>193</v>
      </c>
      <c r="E170" s="77" t="s">
        <v>13</v>
      </c>
      <c r="F170" s="25" t="s">
        <v>13</v>
      </c>
      <c r="G170" s="78" t="s">
        <v>13</v>
      </c>
      <c r="H170" s="79" t="s">
        <v>13</v>
      </c>
    </row>
    <row r="171" spans="2:8" ht="33.75" x14ac:dyDescent="0.25">
      <c r="B171" s="110">
        <f>B169+1</f>
        <v>106</v>
      </c>
      <c r="C171" s="105"/>
      <c r="D171" s="38" t="s">
        <v>281</v>
      </c>
      <c r="E171" s="24" t="s">
        <v>20</v>
      </c>
      <c r="F171" s="25">
        <v>206.64</v>
      </c>
      <c r="G171" s="24">
        <v>0</v>
      </c>
      <c r="H171" s="26">
        <f>G171*F171</f>
        <v>0</v>
      </c>
    </row>
    <row r="172" spans="2:8" x14ac:dyDescent="0.25">
      <c r="B172" s="110"/>
      <c r="C172" s="53" t="s">
        <v>69</v>
      </c>
      <c r="D172" s="54" t="s">
        <v>70</v>
      </c>
      <c r="E172" s="55" t="s">
        <v>13</v>
      </c>
      <c r="F172" s="42" t="s">
        <v>13</v>
      </c>
      <c r="G172" s="56" t="s">
        <v>13</v>
      </c>
      <c r="H172" s="57" t="s">
        <v>13</v>
      </c>
    </row>
    <row r="173" spans="2:8" ht="22.5" x14ac:dyDescent="0.25">
      <c r="B173" s="110"/>
      <c r="C173" s="22" t="s">
        <v>72</v>
      </c>
      <c r="D173" s="88" t="s">
        <v>282</v>
      </c>
      <c r="E173" s="39" t="s">
        <v>13</v>
      </c>
      <c r="F173" s="25" t="s">
        <v>13</v>
      </c>
      <c r="G173" s="108" t="s">
        <v>13</v>
      </c>
      <c r="H173" s="26" t="s">
        <v>13</v>
      </c>
    </row>
    <row r="174" spans="2:8" ht="19.5" customHeight="1" x14ac:dyDescent="0.25">
      <c r="B174" s="110">
        <f>B171+1</f>
        <v>107</v>
      </c>
      <c r="C174" s="22"/>
      <c r="D174" s="89" t="s">
        <v>283</v>
      </c>
      <c r="E174" s="39" t="s">
        <v>20</v>
      </c>
      <c r="F174" s="25">
        <v>5764.05</v>
      </c>
      <c r="G174" s="108">
        <v>0</v>
      </c>
      <c r="H174" s="26">
        <f>F174*G174</f>
        <v>0</v>
      </c>
    </row>
    <row r="175" spans="2:8" ht="33.75" x14ac:dyDescent="0.25">
      <c r="B175" s="110"/>
      <c r="C175" s="22" t="s">
        <v>72</v>
      </c>
      <c r="D175" s="88" t="s">
        <v>91</v>
      </c>
      <c r="E175" s="39" t="s">
        <v>13</v>
      </c>
      <c r="F175" s="25" t="s">
        <v>13</v>
      </c>
      <c r="G175" s="108" t="s">
        <v>13</v>
      </c>
      <c r="H175" s="26" t="s">
        <v>13</v>
      </c>
    </row>
    <row r="176" spans="2:8" x14ac:dyDescent="0.25">
      <c r="B176" s="110">
        <f>B174+1</f>
        <v>108</v>
      </c>
      <c r="C176" s="22"/>
      <c r="D176" s="89" t="s">
        <v>75</v>
      </c>
      <c r="E176" s="39" t="s">
        <v>27</v>
      </c>
      <c r="F176" s="25">
        <v>292.95</v>
      </c>
      <c r="G176" s="108">
        <v>0</v>
      </c>
      <c r="H176" s="26">
        <f>F176*G176</f>
        <v>0</v>
      </c>
    </row>
    <row r="177" spans="2:8" ht="38.25" x14ac:dyDescent="0.25">
      <c r="B177" s="110"/>
      <c r="C177" s="53" t="s">
        <v>45</v>
      </c>
      <c r="D177" s="54" t="s">
        <v>46</v>
      </c>
      <c r="E177" s="55" t="s">
        <v>13</v>
      </c>
      <c r="F177" s="42" t="s">
        <v>13</v>
      </c>
      <c r="G177" s="56" t="s">
        <v>13</v>
      </c>
      <c r="H177" s="57" t="s">
        <v>13</v>
      </c>
    </row>
    <row r="178" spans="2:8" x14ac:dyDescent="0.25">
      <c r="B178" s="110"/>
      <c r="C178" s="58" t="s">
        <v>47</v>
      </c>
      <c r="D178" s="59" t="s">
        <v>48</v>
      </c>
      <c r="E178" s="60" t="s">
        <v>13</v>
      </c>
      <c r="F178" s="81" t="s">
        <v>13</v>
      </c>
      <c r="G178" s="61" t="s">
        <v>13</v>
      </c>
      <c r="H178" s="179" t="s">
        <v>13</v>
      </c>
    </row>
    <row r="179" spans="2:8" ht="22.5" x14ac:dyDescent="0.25">
      <c r="B179" s="110">
        <f>B176+1</f>
        <v>109</v>
      </c>
      <c r="C179" s="62"/>
      <c r="D179" s="63" t="s">
        <v>236</v>
      </c>
      <c r="E179" s="64" t="s">
        <v>20</v>
      </c>
      <c r="F179" s="104">
        <v>207.19</v>
      </c>
      <c r="G179" s="82">
        <v>0</v>
      </c>
      <c r="H179" s="65">
        <f>F179*G179</f>
        <v>0</v>
      </c>
    </row>
    <row r="180" spans="2:8" ht="22.5" x14ac:dyDescent="0.25">
      <c r="B180" s="110">
        <f>B179+1</f>
        <v>110</v>
      </c>
      <c r="C180" s="62"/>
      <c r="D180" s="63" t="s">
        <v>237</v>
      </c>
      <c r="E180" s="64" t="s">
        <v>20</v>
      </c>
      <c r="F180" s="104">
        <v>391.64</v>
      </c>
      <c r="G180" s="82">
        <v>0</v>
      </c>
      <c r="H180" s="65">
        <f>F180*G180</f>
        <v>0</v>
      </c>
    </row>
    <row r="181" spans="2:8" x14ac:dyDescent="0.25">
      <c r="B181" s="110"/>
      <c r="C181" s="58" t="s">
        <v>49</v>
      </c>
      <c r="D181" s="59" t="s">
        <v>50</v>
      </c>
      <c r="E181" s="60" t="s">
        <v>13</v>
      </c>
      <c r="F181" s="104" t="s">
        <v>13</v>
      </c>
      <c r="G181" s="82" t="s">
        <v>13</v>
      </c>
      <c r="H181" s="66" t="s">
        <v>13</v>
      </c>
    </row>
    <row r="182" spans="2:8" ht="22.5" x14ac:dyDescent="0.25">
      <c r="B182" s="110">
        <f>B180+1</f>
        <v>111</v>
      </c>
      <c r="C182" s="67"/>
      <c r="D182" s="68" t="s">
        <v>259</v>
      </c>
      <c r="E182" s="69" t="s">
        <v>33</v>
      </c>
      <c r="F182" s="104">
        <v>30</v>
      </c>
      <c r="G182" s="82">
        <v>0</v>
      </c>
      <c r="H182" s="65">
        <f>F182*G182</f>
        <v>0</v>
      </c>
    </row>
    <row r="183" spans="2:8" ht="22.5" x14ac:dyDescent="0.25">
      <c r="B183" s="110">
        <f>B182+1</f>
        <v>112</v>
      </c>
      <c r="C183" s="62"/>
      <c r="D183" s="63" t="s">
        <v>258</v>
      </c>
      <c r="E183" s="64" t="s">
        <v>33</v>
      </c>
      <c r="F183" s="104">
        <v>6</v>
      </c>
      <c r="G183" s="82">
        <v>0</v>
      </c>
      <c r="H183" s="65">
        <f>F183*G183</f>
        <v>0</v>
      </c>
    </row>
    <row r="184" spans="2:8" ht="22.5" x14ac:dyDescent="0.25">
      <c r="B184" s="110">
        <f t="shared" ref="B184:B186" si="18">B183+1</f>
        <v>113</v>
      </c>
      <c r="C184" s="62"/>
      <c r="D184" s="63" t="s">
        <v>257</v>
      </c>
      <c r="E184" s="64" t="s">
        <v>33</v>
      </c>
      <c r="F184" s="104">
        <v>29</v>
      </c>
      <c r="G184" s="82">
        <v>0</v>
      </c>
      <c r="H184" s="65">
        <f>F184*G184</f>
        <v>0</v>
      </c>
    </row>
    <row r="185" spans="2:8" ht="22.5" x14ac:dyDescent="0.25">
      <c r="B185" s="110">
        <f t="shared" si="18"/>
        <v>114</v>
      </c>
      <c r="C185" s="62"/>
      <c r="D185" s="63" t="s">
        <v>57</v>
      </c>
      <c r="E185" s="64" t="s">
        <v>33</v>
      </c>
      <c r="F185" s="104">
        <v>2</v>
      </c>
      <c r="G185" s="82">
        <v>0</v>
      </c>
      <c r="H185" s="65">
        <f>F185*G185</f>
        <v>0</v>
      </c>
    </row>
    <row r="186" spans="2:8" ht="22.5" x14ac:dyDescent="0.25">
      <c r="B186" s="110">
        <f t="shared" si="18"/>
        <v>115</v>
      </c>
      <c r="C186" s="67"/>
      <c r="D186" s="68" t="s">
        <v>67</v>
      </c>
      <c r="E186" s="69" t="s">
        <v>33</v>
      </c>
      <c r="F186" s="104">
        <v>4</v>
      </c>
      <c r="G186" s="82">
        <v>0</v>
      </c>
      <c r="H186" s="65">
        <f>F186*G186</f>
        <v>0</v>
      </c>
    </row>
    <row r="187" spans="2:8" x14ac:dyDescent="0.25">
      <c r="B187" s="110"/>
      <c r="C187" s="40" t="s">
        <v>51</v>
      </c>
      <c r="D187" s="41" t="s">
        <v>52</v>
      </c>
      <c r="E187" s="52" t="s">
        <v>13</v>
      </c>
      <c r="F187" s="42" t="s">
        <v>13</v>
      </c>
      <c r="G187" s="42" t="s">
        <v>13</v>
      </c>
      <c r="H187" s="43" t="s">
        <v>13</v>
      </c>
    </row>
    <row r="188" spans="2:8" x14ac:dyDescent="0.25">
      <c r="B188" s="110"/>
      <c r="C188" s="22" t="s">
        <v>62</v>
      </c>
      <c r="D188" s="36" t="s">
        <v>63</v>
      </c>
      <c r="E188" s="77" t="s">
        <v>13</v>
      </c>
      <c r="F188" s="86" t="s">
        <v>13</v>
      </c>
      <c r="G188" s="78" t="s">
        <v>13</v>
      </c>
      <c r="H188" s="79" t="s">
        <v>13</v>
      </c>
    </row>
    <row r="189" spans="2:8" ht="33.75" x14ac:dyDescent="0.25">
      <c r="B189" s="110">
        <f>B186+1</f>
        <v>116</v>
      </c>
      <c r="C189" s="37"/>
      <c r="D189" s="38" t="s">
        <v>284</v>
      </c>
      <c r="E189" s="77" t="s">
        <v>27</v>
      </c>
      <c r="F189" s="25">
        <v>3015.59</v>
      </c>
      <c r="G189" s="109">
        <v>0</v>
      </c>
      <c r="H189" s="79">
        <f>F189*G189</f>
        <v>0</v>
      </c>
    </row>
    <row r="190" spans="2:8" ht="33.75" x14ac:dyDescent="0.25">
      <c r="B190" s="110">
        <f>B189+1</f>
        <v>117</v>
      </c>
      <c r="C190" s="37"/>
      <c r="D190" s="38" t="s">
        <v>285</v>
      </c>
      <c r="E190" s="77" t="s">
        <v>27</v>
      </c>
      <c r="F190" s="25">
        <v>1649.92</v>
      </c>
      <c r="G190" s="109">
        <v>0</v>
      </c>
      <c r="H190" s="79">
        <f>F190*G190</f>
        <v>0</v>
      </c>
    </row>
    <row r="191" spans="2:8" x14ac:dyDescent="0.25">
      <c r="B191" s="110"/>
      <c r="C191" s="22" t="s">
        <v>87</v>
      </c>
      <c r="D191" s="36" t="s">
        <v>86</v>
      </c>
      <c r="E191" s="77" t="s">
        <v>13</v>
      </c>
      <c r="F191" s="25" t="s">
        <v>13</v>
      </c>
      <c r="G191" s="109" t="s">
        <v>13</v>
      </c>
      <c r="H191" s="79" t="s">
        <v>13</v>
      </c>
    </row>
    <row r="192" spans="2:8" ht="33.75" x14ac:dyDescent="0.25">
      <c r="B192" s="110">
        <f>B190+1</f>
        <v>118</v>
      </c>
      <c r="C192" s="22"/>
      <c r="D192" s="38" t="s">
        <v>289</v>
      </c>
      <c r="E192" s="77" t="s">
        <v>27</v>
      </c>
      <c r="F192" s="25">
        <v>3404.24</v>
      </c>
      <c r="G192" s="109">
        <v>0</v>
      </c>
      <c r="H192" s="79">
        <f>F192*G192</f>
        <v>0</v>
      </c>
    </row>
    <row r="193" spans="2:10" ht="22.5" x14ac:dyDescent="0.25">
      <c r="B193" s="110"/>
      <c r="C193" s="22" t="s">
        <v>279</v>
      </c>
      <c r="D193" s="88" t="s">
        <v>92</v>
      </c>
      <c r="E193" s="39" t="s">
        <v>13</v>
      </c>
      <c r="F193" s="25" t="s">
        <v>13</v>
      </c>
      <c r="G193" s="108" t="s">
        <v>13</v>
      </c>
      <c r="H193" s="26" t="s">
        <v>13</v>
      </c>
    </row>
    <row r="194" spans="2:10" x14ac:dyDescent="0.25">
      <c r="B194" s="110">
        <f>B192+1</f>
        <v>119</v>
      </c>
      <c r="C194" s="22"/>
      <c r="D194" s="89" t="s">
        <v>275</v>
      </c>
      <c r="E194" s="39" t="s">
        <v>27</v>
      </c>
      <c r="F194" s="25">
        <v>3540.16</v>
      </c>
      <c r="G194" s="108">
        <v>0</v>
      </c>
      <c r="H194" s="26">
        <f>F194*G194</f>
        <v>0</v>
      </c>
    </row>
    <row r="195" spans="2:10" x14ac:dyDescent="0.25">
      <c r="B195" s="110"/>
      <c r="C195" s="70" t="s">
        <v>53</v>
      </c>
      <c r="D195" s="71" t="s">
        <v>54</v>
      </c>
      <c r="E195" s="72" t="s">
        <v>13</v>
      </c>
      <c r="F195" s="42" t="s">
        <v>13</v>
      </c>
      <c r="G195" s="73" t="s">
        <v>13</v>
      </c>
      <c r="H195" s="74" t="s">
        <v>13</v>
      </c>
    </row>
    <row r="196" spans="2:10" ht="22.5" x14ac:dyDescent="0.25">
      <c r="B196" s="110"/>
      <c r="C196" s="27" t="s">
        <v>55</v>
      </c>
      <c r="D196" s="28" t="s">
        <v>56</v>
      </c>
      <c r="E196" s="29" t="s">
        <v>13</v>
      </c>
      <c r="F196" s="87" t="s">
        <v>13</v>
      </c>
      <c r="G196" s="30" t="s">
        <v>13</v>
      </c>
      <c r="H196" s="31" t="s">
        <v>13</v>
      </c>
    </row>
    <row r="197" spans="2:10" x14ac:dyDescent="0.25">
      <c r="B197" s="110">
        <f>B194+1</f>
        <v>120</v>
      </c>
      <c r="C197" s="94"/>
      <c r="D197" s="95" t="s">
        <v>239</v>
      </c>
      <c r="E197" s="75" t="s">
        <v>20</v>
      </c>
      <c r="F197" s="25">
        <v>10200</v>
      </c>
      <c r="G197" s="101">
        <v>0</v>
      </c>
      <c r="H197" s="76">
        <f>G197*F197</f>
        <v>0</v>
      </c>
    </row>
    <row r="198" spans="2:10" x14ac:dyDescent="0.25">
      <c r="B198" s="172">
        <v>10</v>
      </c>
      <c r="C198" s="173" t="s">
        <v>263</v>
      </c>
      <c r="D198" s="174" t="s">
        <v>95</v>
      </c>
      <c r="E198" s="173" t="s">
        <v>13</v>
      </c>
      <c r="F198" s="155" t="s">
        <v>13</v>
      </c>
      <c r="G198" s="180" t="s">
        <v>13</v>
      </c>
      <c r="H198" s="181" t="s">
        <v>13</v>
      </c>
      <c r="I198" s="116"/>
      <c r="J198" s="90"/>
    </row>
    <row r="199" spans="2:10" ht="45" x14ac:dyDescent="0.25">
      <c r="B199" s="110">
        <f>B197+1</f>
        <v>121</v>
      </c>
      <c r="C199" s="140"/>
      <c r="D199" s="140" t="s">
        <v>245</v>
      </c>
      <c r="E199" s="141" t="s">
        <v>96</v>
      </c>
      <c r="F199" s="141">
        <v>1740.83</v>
      </c>
      <c r="G199" s="182">
        <v>0</v>
      </c>
      <c r="H199" s="143">
        <f t="shared" ref="H199:H200" si="19">F199*G199</f>
        <v>0</v>
      </c>
    </row>
    <row r="200" spans="2:10" ht="33.75" x14ac:dyDescent="0.25">
      <c r="B200" s="110">
        <f>B199+1</f>
        <v>122</v>
      </c>
      <c r="C200" s="140"/>
      <c r="D200" s="140" t="s">
        <v>244</v>
      </c>
      <c r="E200" s="141" t="s">
        <v>97</v>
      </c>
      <c r="F200" s="141">
        <v>193.43</v>
      </c>
      <c r="G200" s="182">
        <v>0</v>
      </c>
      <c r="H200" s="143">
        <f t="shared" si="19"/>
        <v>0</v>
      </c>
    </row>
    <row r="201" spans="2:10" ht="22.5" x14ac:dyDescent="0.25">
      <c r="B201" s="110">
        <f>B200+1</f>
        <v>123</v>
      </c>
      <c r="C201" s="140"/>
      <c r="D201" s="140" t="s">
        <v>248</v>
      </c>
      <c r="E201" s="141" t="s">
        <v>96</v>
      </c>
      <c r="F201" s="142">
        <v>954.7</v>
      </c>
      <c r="G201" s="182">
        <v>0</v>
      </c>
      <c r="H201" s="143">
        <f t="shared" ref="H201:H207" si="20">F201*G201</f>
        <v>0</v>
      </c>
    </row>
    <row r="202" spans="2:10" ht="33.75" x14ac:dyDescent="0.25">
      <c r="B202" s="110">
        <f t="shared" ref="B202:B216" si="21">B201+1</f>
        <v>124</v>
      </c>
      <c r="C202" s="140"/>
      <c r="D202" s="140" t="s">
        <v>246</v>
      </c>
      <c r="E202" s="141" t="s">
        <v>96</v>
      </c>
      <c r="F202" s="141">
        <v>895.38</v>
      </c>
      <c r="G202" s="182">
        <v>0</v>
      </c>
      <c r="H202" s="143">
        <f t="shared" si="20"/>
        <v>0</v>
      </c>
    </row>
    <row r="203" spans="2:10" ht="45" x14ac:dyDescent="0.25">
      <c r="B203" s="110">
        <f t="shared" si="21"/>
        <v>125</v>
      </c>
      <c r="C203" s="140"/>
      <c r="D203" s="140" t="s">
        <v>288</v>
      </c>
      <c r="E203" s="141" t="s">
        <v>287</v>
      </c>
      <c r="F203" s="182">
        <v>30</v>
      </c>
      <c r="G203" s="182">
        <v>0</v>
      </c>
      <c r="H203" s="143">
        <f t="shared" si="20"/>
        <v>0</v>
      </c>
    </row>
    <row r="204" spans="2:10" ht="33.75" x14ac:dyDescent="0.25">
      <c r="B204" s="110">
        <f t="shared" si="21"/>
        <v>126</v>
      </c>
      <c r="C204" s="140"/>
      <c r="D204" s="140" t="s">
        <v>247</v>
      </c>
      <c r="E204" s="141" t="s">
        <v>96</v>
      </c>
      <c r="F204" s="142">
        <v>954.7</v>
      </c>
      <c r="G204" s="182">
        <v>0</v>
      </c>
      <c r="H204" s="143">
        <f t="shared" si="20"/>
        <v>0</v>
      </c>
    </row>
    <row r="205" spans="2:10" ht="22.5" x14ac:dyDescent="0.25">
      <c r="B205" s="110">
        <f t="shared" si="21"/>
        <v>127</v>
      </c>
      <c r="C205" s="140"/>
      <c r="D205" s="140" t="s">
        <v>99</v>
      </c>
      <c r="E205" s="141" t="s">
        <v>36</v>
      </c>
      <c r="F205" s="141">
        <v>541.5</v>
      </c>
      <c r="G205" s="182">
        <v>0</v>
      </c>
      <c r="H205" s="143">
        <f t="shared" si="20"/>
        <v>0</v>
      </c>
    </row>
    <row r="206" spans="2:10" ht="22.5" x14ac:dyDescent="0.25">
      <c r="B206" s="110">
        <f t="shared" si="21"/>
        <v>128</v>
      </c>
      <c r="C206" s="140"/>
      <c r="D206" s="140" t="s">
        <v>100</v>
      </c>
      <c r="E206" s="141" t="s">
        <v>36</v>
      </c>
      <c r="F206" s="141">
        <v>19.5</v>
      </c>
      <c r="G206" s="182">
        <v>0</v>
      </c>
      <c r="H206" s="143">
        <f t="shared" si="20"/>
        <v>0</v>
      </c>
    </row>
    <row r="207" spans="2:10" x14ac:dyDescent="0.25">
      <c r="B207" s="110">
        <f t="shared" si="21"/>
        <v>129</v>
      </c>
      <c r="C207" s="140"/>
      <c r="D207" s="140" t="s">
        <v>262</v>
      </c>
      <c r="E207" s="141" t="s">
        <v>36</v>
      </c>
      <c r="F207" s="141">
        <v>447.5</v>
      </c>
      <c r="G207" s="182">
        <v>0</v>
      </c>
      <c r="H207" s="143">
        <f t="shared" si="20"/>
        <v>0</v>
      </c>
    </row>
    <row r="208" spans="2:10" ht="33.75" x14ac:dyDescent="0.25">
      <c r="B208" s="110">
        <f t="shared" si="21"/>
        <v>130</v>
      </c>
      <c r="C208" s="140"/>
      <c r="D208" s="140" t="s">
        <v>249</v>
      </c>
      <c r="E208" s="141" t="s">
        <v>33</v>
      </c>
      <c r="F208" s="141">
        <v>17</v>
      </c>
      <c r="G208" s="182">
        <v>0</v>
      </c>
      <c r="H208" s="143">
        <f t="shared" ref="H208" si="22">F208*G208</f>
        <v>0</v>
      </c>
    </row>
    <row r="209" spans="2:10" ht="33.75" x14ac:dyDescent="0.25">
      <c r="B209" s="110">
        <f t="shared" si="21"/>
        <v>131</v>
      </c>
      <c r="C209" s="140"/>
      <c r="D209" s="140" t="s">
        <v>250</v>
      </c>
      <c r="E209" s="141" t="s">
        <v>33</v>
      </c>
      <c r="F209" s="141">
        <v>2</v>
      </c>
      <c r="G209" s="182">
        <v>0</v>
      </c>
      <c r="H209" s="143">
        <f t="shared" ref="H209:H216" si="23">F209*G209</f>
        <v>0</v>
      </c>
    </row>
    <row r="210" spans="2:10" ht="33.75" x14ac:dyDescent="0.25">
      <c r="B210" s="110">
        <f t="shared" si="21"/>
        <v>132</v>
      </c>
      <c r="C210" s="140"/>
      <c r="D210" s="140" t="s">
        <v>251</v>
      </c>
      <c r="E210" s="141" t="s">
        <v>33</v>
      </c>
      <c r="F210" s="141">
        <v>67</v>
      </c>
      <c r="G210" s="182">
        <v>0</v>
      </c>
      <c r="H210" s="143">
        <f t="shared" si="23"/>
        <v>0</v>
      </c>
    </row>
    <row r="211" spans="2:10" ht="22.5" x14ac:dyDescent="0.25">
      <c r="B211" s="110">
        <f t="shared" si="21"/>
        <v>133</v>
      </c>
      <c r="C211" s="140"/>
      <c r="D211" s="140" t="s">
        <v>252</v>
      </c>
      <c r="E211" s="141" t="s">
        <v>33</v>
      </c>
      <c r="F211" s="141">
        <v>3</v>
      </c>
      <c r="G211" s="182">
        <v>0</v>
      </c>
      <c r="H211" s="143">
        <f t="shared" si="23"/>
        <v>0</v>
      </c>
    </row>
    <row r="212" spans="2:10" x14ac:dyDescent="0.25">
      <c r="B212" s="110">
        <f t="shared" si="21"/>
        <v>134</v>
      </c>
      <c r="C212" s="140"/>
      <c r="D212" s="140" t="s">
        <v>253</v>
      </c>
      <c r="E212" s="141" t="s">
        <v>33</v>
      </c>
      <c r="F212" s="141">
        <v>3</v>
      </c>
      <c r="G212" s="182">
        <v>0</v>
      </c>
      <c r="H212" s="143">
        <f t="shared" si="23"/>
        <v>0</v>
      </c>
    </row>
    <row r="213" spans="2:10" x14ac:dyDescent="0.25">
      <c r="B213" s="110">
        <f t="shared" si="21"/>
        <v>135</v>
      </c>
      <c r="C213" s="140"/>
      <c r="D213" s="140" t="s">
        <v>264</v>
      </c>
      <c r="E213" s="141" t="s">
        <v>33</v>
      </c>
      <c r="F213" s="141">
        <v>85</v>
      </c>
      <c r="G213" s="182">
        <v>0</v>
      </c>
      <c r="H213" s="143">
        <f t="shared" si="23"/>
        <v>0</v>
      </c>
    </row>
    <row r="214" spans="2:10" ht="22.5" x14ac:dyDescent="0.25">
      <c r="B214" s="110">
        <f t="shared" si="21"/>
        <v>136</v>
      </c>
      <c r="C214" s="140"/>
      <c r="D214" s="140" t="s">
        <v>256</v>
      </c>
      <c r="E214" s="141" t="s">
        <v>33</v>
      </c>
      <c r="F214" s="141">
        <v>88</v>
      </c>
      <c r="G214" s="182">
        <v>0</v>
      </c>
      <c r="H214" s="143">
        <f t="shared" si="23"/>
        <v>0</v>
      </c>
    </row>
    <row r="215" spans="2:10" ht="45" x14ac:dyDescent="0.25">
      <c r="B215" s="110">
        <f t="shared" si="21"/>
        <v>137</v>
      </c>
      <c r="C215" s="140"/>
      <c r="D215" s="140" t="s">
        <v>254</v>
      </c>
      <c r="E215" s="141" t="s">
        <v>33</v>
      </c>
      <c r="F215" s="141">
        <v>1</v>
      </c>
      <c r="G215" s="182">
        <v>0</v>
      </c>
      <c r="H215" s="143">
        <f t="shared" si="23"/>
        <v>0</v>
      </c>
    </row>
    <row r="216" spans="2:10" ht="45" x14ac:dyDescent="0.25">
      <c r="B216" s="110">
        <f t="shared" si="21"/>
        <v>138</v>
      </c>
      <c r="C216" s="140"/>
      <c r="D216" s="140" t="s">
        <v>255</v>
      </c>
      <c r="E216" s="141" t="s">
        <v>20</v>
      </c>
      <c r="F216" s="141">
        <v>2310</v>
      </c>
      <c r="G216" s="182">
        <v>0</v>
      </c>
      <c r="H216" s="143">
        <f t="shared" si="23"/>
        <v>0</v>
      </c>
    </row>
    <row r="217" spans="2:10" x14ac:dyDescent="0.25">
      <c r="B217" s="110"/>
      <c r="C217" s="153"/>
      <c r="D217" s="154" t="s">
        <v>101</v>
      </c>
      <c r="E217" s="153" t="s">
        <v>13</v>
      </c>
      <c r="F217" s="155" t="s">
        <v>13</v>
      </c>
      <c r="G217" s="180" t="s">
        <v>13</v>
      </c>
      <c r="H217" s="183" t="s">
        <v>13</v>
      </c>
      <c r="I217" s="118"/>
      <c r="J217" s="90"/>
    </row>
    <row r="218" spans="2:10" x14ac:dyDescent="0.25">
      <c r="B218" s="110"/>
      <c r="C218" s="157" t="s">
        <v>98</v>
      </c>
      <c r="D218" s="158" t="s">
        <v>102</v>
      </c>
      <c r="E218" s="156" t="s">
        <v>13</v>
      </c>
      <c r="F218" s="156" t="s">
        <v>13</v>
      </c>
      <c r="G218" s="184" t="s">
        <v>13</v>
      </c>
      <c r="H218" s="185" t="s">
        <v>13</v>
      </c>
    </row>
    <row r="219" spans="2:10" ht="33.75" x14ac:dyDescent="0.25">
      <c r="B219" s="110">
        <f>B216+1</f>
        <v>139</v>
      </c>
      <c r="C219" s="159" t="s">
        <v>103</v>
      </c>
      <c r="D219" s="160" t="s">
        <v>104</v>
      </c>
      <c r="E219" s="159" t="s">
        <v>19</v>
      </c>
      <c r="F219" s="159">
        <v>4</v>
      </c>
      <c r="G219" s="186">
        <v>0</v>
      </c>
      <c r="H219" s="175">
        <f>(F219*G219)</f>
        <v>0</v>
      </c>
    </row>
    <row r="220" spans="2:10" ht="22.5" x14ac:dyDescent="0.25">
      <c r="B220" s="110">
        <f>B219+1</f>
        <v>140</v>
      </c>
      <c r="C220" s="159" t="s">
        <v>105</v>
      </c>
      <c r="D220" s="160" t="s">
        <v>106</v>
      </c>
      <c r="E220" s="161" t="s">
        <v>19</v>
      </c>
      <c r="F220" s="159">
        <v>4</v>
      </c>
      <c r="G220" s="186">
        <v>0</v>
      </c>
      <c r="H220" s="175">
        <f t="shared" ref="H220:H223" si="24">(F220*G220)</f>
        <v>0</v>
      </c>
    </row>
    <row r="221" spans="2:10" ht="22.5" x14ac:dyDescent="0.25">
      <c r="B221" s="110">
        <f t="shared" ref="B221:B223" si="25">B220+1</f>
        <v>141</v>
      </c>
      <c r="C221" s="159" t="s">
        <v>107</v>
      </c>
      <c r="D221" s="160" t="s">
        <v>108</v>
      </c>
      <c r="E221" s="161" t="s">
        <v>19</v>
      </c>
      <c r="F221" s="159">
        <v>8</v>
      </c>
      <c r="G221" s="186">
        <v>0</v>
      </c>
      <c r="H221" s="175">
        <f t="shared" si="24"/>
        <v>0</v>
      </c>
    </row>
    <row r="222" spans="2:10" ht="33.75" x14ac:dyDescent="0.25">
      <c r="B222" s="110">
        <f t="shared" si="25"/>
        <v>142</v>
      </c>
      <c r="C222" s="159" t="s">
        <v>109</v>
      </c>
      <c r="D222" s="160" t="s">
        <v>110</v>
      </c>
      <c r="E222" s="161" t="s">
        <v>19</v>
      </c>
      <c r="F222" s="159">
        <v>2</v>
      </c>
      <c r="G222" s="186">
        <v>0</v>
      </c>
      <c r="H222" s="175">
        <f t="shared" si="24"/>
        <v>0</v>
      </c>
    </row>
    <row r="223" spans="2:10" ht="22.5" x14ac:dyDescent="0.25">
      <c r="B223" s="110">
        <f t="shared" si="25"/>
        <v>143</v>
      </c>
      <c r="C223" s="159" t="s">
        <v>111</v>
      </c>
      <c r="D223" s="160" t="s">
        <v>112</v>
      </c>
      <c r="E223" s="161" t="s">
        <v>113</v>
      </c>
      <c r="F223" s="159">
        <v>2</v>
      </c>
      <c r="G223" s="186">
        <v>0</v>
      </c>
      <c r="H223" s="175">
        <f t="shared" si="24"/>
        <v>0</v>
      </c>
    </row>
    <row r="224" spans="2:10" ht="33.75" x14ac:dyDescent="0.25">
      <c r="B224" s="110"/>
      <c r="C224" s="157" t="s">
        <v>98</v>
      </c>
      <c r="D224" s="158" t="s">
        <v>114</v>
      </c>
      <c r="E224" s="162" t="s">
        <v>13</v>
      </c>
      <c r="F224" s="157" t="s">
        <v>13</v>
      </c>
      <c r="G224" s="187" t="s">
        <v>13</v>
      </c>
      <c r="H224" s="188" t="s">
        <v>13</v>
      </c>
    </row>
    <row r="225" spans="2:8" ht="33.75" x14ac:dyDescent="0.25">
      <c r="B225" s="110">
        <f>B223+1</f>
        <v>144</v>
      </c>
      <c r="C225" s="159" t="s">
        <v>115</v>
      </c>
      <c r="D225" s="160" t="s">
        <v>116</v>
      </c>
      <c r="E225" s="161" t="s">
        <v>117</v>
      </c>
      <c r="F225" s="159">
        <v>4</v>
      </c>
      <c r="G225" s="186">
        <v>0</v>
      </c>
      <c r="H225" s="175">
        <f t="shared" ref="H225:H280" si="26">(F225*G225)</f>
        <v>0</v>
      </c>
    </row>
    <row r="226" spans="2:8" ht="33.75" x14ac:dyDescent="0.25">
      <c r="B226" s="110">
        <f>B225+1</f>
        <v>145</v>
      </c>
      <c r="C226" s="159" t="s">
        <v>118</v>
      </c>
      <c r="D226" s="160" t="s">
        <v>119</v>
      </c>
      <c r="E226" s="161" t="s">
        <v>19</v>
      </c>
      <c r="F226" s="159">
        <v>4</v>
      </c>
      <c r="G226" s="186">
        <v>0</v>
      </c>
      <c r="H226" s="175">
        <f t="shared" si="26"/>
        <v>0</v>
      </c>
    </row>
    <row r="227" spans="2:8" ht="45" x14ac:dyDescent="0.25">
      <c r="B227" s="110">
        <f t="shared" ref="B227:B235" si="27">B226+1</f>
        <v>146</v>
      </c>
      <c r="C227" s="159" t="s">
        <v>120</v>
      </c>
      <c r="D227" s="160" t="s">
        <v>121</v>
      </c>
      <c r="E227" s="161" t="s">
        <v>19</v>
      </c>
      <c r="F227" s="159">
        <v>9</v>
      </c>
      <c r="G227" s="186">
        <v>0</v>
      </c>
      <c r="H227" s="175">
        <f t="shared" si="26"/>
        <v>0</v>
      </c>
    </row>
    <row r="228" spans="2:8" ht="45" x14ac:dyDescent="0.25">
      <c r="B228" s="110">
        <f t="shared" si="27"/>
        <v>147</v>
      </c>
      <c r="C228" s="159" t="s">
        <v>122</v>
      </c>
      <c r="D228" s="160" t="s">
        <v>123</v>
      </c>
      <c r="E228" s="161" t="s">
        <v>124</v>
      </c>
      <c r="F228" s="159">
        <v>0.16900000000000001</v>
      </c>
      <c r="G228" s="186">
        <v>0</v>
      </c>
      <c r="H228" s="175">
        <f t="shared" si="26"/>
        <v>0</v>
      </c>
    </row>
    <row r="229" spans="2:8" ht="33.75" x14ac:dyDescent="0.25">
      <c r="B229" s="110">
        <f t="shared" si="27"/>
        <v>148</v>
      </c>
      <c r="C229" s="159" t="s">
        <v>125</v>
      </c>
      <c r="D229" s="160" t="s">
        <v>126</v>
      </c>
      <c r="E229" s="161" t="s">
        <v>19</v>
      </c>
      <c r="F229" s="159">
        <v>2</v>
      </c>
      <c r="G229" s="186">
        <v>0</v>
      </c>
      <c r="H229" s="175">
        <f t="shared" si="26"/>
        <v>0</v>
      </c>
    </row>
    <row r="230" spans="2:8" ht="22.5" x14ac:dyDescent="0.25">
      <c r="B230" s="110">
        <f t="shared" si="27"/>
        <v>149</v>
      </c>
      <c r="C230" s="159" t="s">
        <v>127</v>
      </c>
      <c r="D230" s="160" t="s">
        <v>128</v>
      </c>
      <c r="E230" s="161" t="s">
        <v>129</v>
      </c>
      <c r="F230" s="159">
        <v>6</v>
      </c>
      <c r="G230" s="186">
        <v>0</v>
      </c>
      <c r="H230" s="175">
        <f t="shared" si="26"/>
        <v>0</v>
      </c>
    </row>
    <row r="231" spans="2:8" ht="22.5" x14ac:dyDescent="0.25">
      <c r="B231" s="110">
        <f t="shared" si="27"/>
        <v>150</v>
      </c>
      <c r="C231" s="159" t="s">
        <v>130</v>
      </c>
      <c r="D231" s="160" t="s">
        <v>131</v>
      </c>
      <c r="E231" s="161" t="s">
        <v>19</v>
      </c>
      <c r="F231" s="159">
        <v>2</v>
      </c>
      <c r="G231" s="186">
        <v>0</v>
      </c>
      <c r="H231" s="175">
        <f t="shared" si="26"/>
        <v>0</v>
      </c>
    </row>
    <row r="232" spans="2:8" ht="33.75" x14ac:dyDescent="0.25">
      <c r="B232" s="110">
        <f t="shared" si="27"/>
        <v>151</v>
      </c>
      <c r="C232" s="159" t="s">
        <v>132</v>
      </c>
      <c r="D232" s="160" t="s">
        <v>133</v>
      </c>
      <c r="E232" s="161" t="s">
        <v>113</v>
      </c>
      <c r="F232" s="159">
        <v>2</v>
      </c>
      <c r="G232" s="186">
        <v>0</v>
      </c>
      <c r="H232" s="175">
        <f t="shared" si="26"/>
        <v>0</v>
      </c>
    </row>
    <row r="233" spans="2:8" ht="22.5" x14ac:dyDescent="0.25">
      <c r="B233" s="110">
        <f t="shared" si="27"/>
        <v>152</v>
      </c>
      <c r="C233" s="159" t="s">
        <v>134</v>
      </c>
      <c r="D233" s="160" t="s">
        <v>135</v>
      </c>
      <c r="E233" s="161" t="s">
        <v>113</v>
      </c>
      <c r="F233" s="159">
        <v>1</v>
      </c>
      <c r="G233" s="186">
        <v>0</v>
      </c>
      <c r="H233" s="175">
        <f t="shared" si="26"/>
        <v>0</v>
      </c>
    </row>
    <row r="234" spans="2:8" ht="33.75" x14ac:dyDescent="0.25">
      <c r="B234" s="110">
        <f t="shared" si="27"/>
        <v>153</v>
      </c>
      <c r="C234" s="159" t="s">
        <v>136</v>
      </c>
      <c r="D234" s="160" t="s">
        <v>137</v>
      </c>
      <c r="E234" s="161" t="s">
        <v>19</v>
      </c>
      <c r="F234" s="159">
        <v>2</v>
      </c>
      <c r="G234" s="100">
        <v>0</v>
      </c>
      <c r="H234" s="175">
        <f t="shared" si="26"/>
        <v>0</v>
      </c>
    </row>
    <row r="235" spans="2:8" ht="22.5" x14ac:dyDescent="0.25">
      <c r="B235" s="110">
        <f t="shared" si="27"/>
        <v>154</v>
      </c>
      <c r="C235" s="159" t="s">
        <v>138</v>
      </c>
      <c r="D235" s="160" t="s">
        <v>139</v>
      </c>
      <c r="E235" s="161" t="s">
        <v>19</v>
      </c>
      <c r="F235" s="159">
        <v>2</v>
      </c>
      <c r="G235" s="186">
        <v>0</v>
      </c>
      <c r="H235" s="175">
        <f t="shared" si="26"/>
        <v>0</v>
      </c>
    </row>
    <row r="236" spans="2:8" x14ac:dyDescent="0.25">
      <c r="B236" s="110"/>
      <c r="C236" s="157" t="s">
        <v>98</v>
      </c>
      <c r="D236" s="158" t="s">
        <v>140</v>
      </c>
      <c r="E236" s="162" t="s">
        <v>13</v>
      </c>
      <c r="F236" s="157" t="s">
        <v>13</v>
      </c>
      <c r="G236" s="187" t="s">
        <v>13</v>
      </c>
      <c r="H236" s="188" t="s">
        <v>13</v>
      </c>
    </row>
    <row r="237" spans="2:8" x14ac:dyDescent="0.25">
      <c r="B237" s="110">
        <f>B235+1</f>
        <v>155</v>
      </c>
      <c r="C237" s="159" t="s">
        <v>141</v>
      </c>
      <c r="D237" s="160" t="s">
        <v>142</v>
      </c>
      <c r="E237" s="161" t="s">
        <v>19</v>
      </c>
      <c r="F237" s="159">
        <v>1</v>
      </c>
      <c r="G237" s="186">
        <v>0</v>
      </c>
      <c r="H237" s="175">
        <f t="shared" si="26"/>
        <v>0</v>
      </c>
    </row>
    <row r="238" spans="2:8" x14ac:dyDescent="0.25">
      <c r="B238" s="110">
        <f>B237+1</f>
        <v>156</v>
      </c>
      <c r="C238" s="159" t="s">
        <v>141</v>
      </c>
      <c r="D238" s="160" t="s">
        <v>143</v>
      </c>
      <c r="E238" s="161" t="s">
        <v>19</v>
      </c>
      <c r="F238" s="159">
        <v>1</v>
      </c>
      <c r="G238" s="186">
        <v>0</v>
      </c>
      <c r="H238" s="175">
        <f t="shared" si="26"/>
        <v>0</v>
      </c>
    </row>
    <row r="239" spans="2:8" x14ac:dyDescent="0.25">
      <c r="B239" s="110"/>
      <c r="C239" s="157" t="s">
        <v>98</v>
      </c>
      <c r="D239" s="158" t="s">
        <v>144</v>
      </c>
      <c r="E239" s="162" t="s">
        <v>13</v>
      </c>
      <c r="F239" s="157" t="s">
        <v>13</v>
      </c>
      <c r="G239" s="187" t="s">
        <v>13</v>
      </c>
      <c r="H239" s="188" t="s">
        <v>13</v>
      </c>
    </row>
    <row r="240" spans="2:8" ht="33.75" x14ac:dyDescent="0.25">
      <c r="B240" s="110">
        <f>B238+1</f>
        <v>157</v>
      </c>
      <c r="C240" s="159" t="s">
        <v>145</v>
      </c>
      <c r="D240" s="160" t="s">
        <v>146</v>
      </c>
      <c r="E240" s="159" t="s">
        <v>19</v>
      </c>
      <c r="F240" s="159">
        <v>1</v>
      </c>
      <c r="G240" s="186">
        <v>0</v>
      </c>
      <c r="H240" s="175">
        <f t="shared" si="26"/>
        <v>0</v>
      </c>
    </row>
    <row r="241" spans="2:8" ht="22.5" x14ac:dyDescent="0.25">
      <c r="B241" s="110">
        <f>B240+1</f>
        <v>158</v>
      </c>
      <c r="C241" s="159" t="s">
        <v>147</v>
      </c>
      <c r="D241" s="160" t="s">
        <v>148</v>
      </c>
      <c r="E241" s="161" t="s">
        <v>19</v>
      </c>
      <c r="F241" s="159">
        <v>1</v>
      </c>
      <c r="G241" s="186">
        <v>0</v>
      </c>
      <c r="H241" s="175">
        <f t="shared" si="26"/>
        <v>0</v>
      </c>
    </row>
    <row r="242" spans="2:8" ht="33.75" x14ac:dyDescent="0.25">
      <c r="B242" s="110">
        <f t="shared" ref="B242:B245" si="28">B241+1</f>
        <v>159</v>
      </c>
      <c r="C242" s="159" t="s">
        <v>107</v>
      </c>
      <c r="D242" s="160" t="s">
        <v>149</v>
      </c>
      <c r="E242" s="161" t="s">
        <v>19</v>
      </c>
      <c r="F242" s="159">
        <v>1</v>
      </c>
      <c r="G242" s="186">
        <v>0</v>
      </c>
      <c r="H242" s="175">
        <f t="shared" si="26"/>
        <v>0</v>
      </c>
    </row>
    <row r="243" spans="2:8" ht="22.5" x14ac:dyDescent="0.25">
      <c r="B243" s="110">
        <f t="shared" si="28"/>
        <v>160</v>
      </c>
      <c r="C243" s="159" t="s">
        <v>150</v>
      </c>
      <c r="D243" s="160" t="s">
        <v>151</v>
      </c>
      <c r="E243" s="159" t="s">
        <v>19</v>
      </c>
      <c r="F243" s="159">
        <v>5</v>
      </c>
      <c r="G243" s="186">
        <v>0</v>
      </c>
      <c r="H243" s="175">
        <f t="shared" si="26"/>
        <v>0</v>
      </c>
    </row>
    <row r="244" spans="2:8" ht="22.5" x14ac:dyDescent="0.25">
      <c r="B244" s="110">
        <f t="shared" si="28"/>
        <v>161</v>
      </c>
      <c r="C244" s="159" t="s">
        <v>109</v>
      </c>
      <c r="D244" s="160" t="s">
        <v>152</v>
      </c>
      <c r="E244" s="161" t="s">
        <v>19</v>
      </c>
      <c r="F244" s="159">
        <v>1</v>
      </c>
      <c r="G244" s="186">
        <v>0</v>
      </c>
      <c r="H244" s="175">
        <f t="shared" si="26"/>
        <v>0</v>
      </c>
    </row>
    <row r="245" spans="2:8" ht="22.5" x14ac:dyDescent="0.25">
      <c r="B245" s="110">
        <f t="shared" si="28"/>
        <v>162</v>
      </c>
      <c r="C245" s="159" t="s">
        <v>111</v>
      </c>
      <c r="D245" s="160" t="s">
        <v>112</v>
      </c>
      <c r="E245" s="161" t="s">
        <v>113</v>
      </c>
      <c r="F245" s="159">
        <v>1</v>
      </c>
      <c r="G245" s="186">
        <v>0</v>
      </c>
      <c r="H245" s="175">
        <f t="shared" si="26"/>
        <v>0</v>
      </c>
    </row>
    <row r="246" spans="2:8" x14ac:dyDescent="0.25">
      <c r="B246" s="110"/>
      <c r="C246" s="157" t="s">
        <v>98</v>
      </c>
      <c r="D246" s="158" t="s">
        <v>153</v>
      </c>
      <c r="E246" s="157" t="s">
        <v>13</v>
      </c>
      <c r="F246" s="157" t="s">
        <v>13</v>
      </c>
      <c r="G246" s="187" t="s">
        <v>13</v>
      </c>
      <c r="H246" s="189" t="s">
        <v>13</v>
      </c>
    </row>
    <row r="247" spans="2:8" ht="33.75" x14ac:dyDescent="0.25">
      <c r="B247" s="110">
        <f>B245+1</f>
        <v>163</v>
      </c>
      <c r="C247" s="159" t="s">
        <v>115</v>
      </c>
      <c r="D247" s="160" t="s">
        <v>116</v>
      </c>
      <c r="E247" s="161" t="s">
        <v>117</v>
      </c>
      <c r="F247" s="159">
        <v>1</v>
      </c>
      <c r="G247" s="186">
        <v>0</v>
      </c>
      <c r="H247" s="175">
        <f t="shared" si="26"/>
        <v>0</v>
      </c>
    </row>
    <row r="248" spans="2:8" ht="22.5" x14ac:dyDescent="0.25">
      <c r="B248" s="110">
        <f>B247+1</f>
        <v>164</v>
      </c>
      <c r="C248" s="159" t="s">
        <v>118</v>
      </c>
      <c r="D248" s="160" t="s">
        <v>154</v>
      </c>
      <c r="E248" s="161" t="s">
        <v>19</v>
      </c>
      <c r="F248" s="159">
        <v>1</v>
      </c>
      <c r="G248" s="186">
        <v>0</v>
      </c>
      <c r="H248" s="175">
        <f t="shared" si="26"/>
        <v>0</v>
      </c>
    </row>
    <row r="249" spans="2:8" ht="33.75" x14ac:dyDescent="0.25">
      <c r="B249" s="110">
        <f t="shared" ref="B249:B259" si="29">B248+1</f>
        <v>165</v>
      </c>
      <c r="C249" s="159" t="s">
        <v>155</v>
      </c>
      <c r="D249" s="160" t="s">
        <v>156</v>
      </c>
      <c r="E249" s="159" t="s">
        <v>19</v>
      </c>
      <c r="F249" s="159">
        <v>1</v>
      </c>
      <c r="G249" s="186">
        <v>0</v>
      </c>
      <c r="H249" s="175">
        <f t="shared" si="26"/>
        <v>0</v>
      </c>
    </row>
    <row r="250" spans="2:8" ht="33.75" x14ac:dyDescent="0.25">
      <c r="B250" s="110">
        <f t="shared" si="29"/>
        <v>166</v>
      </c>
      <c r="C250" s="159" t="s">
        <v>155</v>
      </c>
      <c r="D250" s="160" t="s">
        <v>157</v>
      </c>
      <c r="E250" s="159" t="s">
        <v>19</v>
      </c>
      <c r="F250" s="159">
        <v>1</v>
      </c>
      <c r="G250" s="186">
        <v>0</v>
      </c>
      <c r="H250" s="175">
        <f t="shared" si="26"/>
        <v>0</v>
      </c>
    </row>
    <row r="251" spans="2:8" ht="22.5" x14ac:dyDescent="0.25">
      <c r="B251" s="110">
        <f t="shared" si="29"/>
        <v>167</v>
      </c>
      <c r="C251" s="159" t="s">
        <v>158</v>
      </c>
      <c r="D251" s="160" t="s">
        <v>159</v>
      </c>
      <c r="E251" s="159" t="s">
        <v>19</v>
      </c>
      <c r="F251" s="159">
        <v>5</v>
      </c>
      <c r="G251" s="186">
        <v>0</v>
      </c>
      <c r="H251" s="175">
        <f t="shared" si="26"/>
        <v>0</v>
      </c>
    </row>
    <row r="252" spans="2:8" ht="45" x14ac:dyDescent="0.25">
      <c r="B252" s="110">
        <f t="shared" si="29"/>
        <v>168</v>
      </c>
      <c r="C252" s="159" t="s">
        <v>122</v>
      </c>
      <c r="D252" s="160" t="s">
        <v>123</v>
      </c>
      <c r="E252" s="161" t="s">
        <v>124</v>
      </c>
      <c r="F252" s="159">
        <v>0.10199999999999999</v>
      </c>
      <c r="G252" s="186">
        <v>0</v>
      </c>
      <c r="H252" s="175">
        <f t="shared" si="26"/>
        <v>0</v>
      </c>
    </row>
    <row r="253" spans="2:8" ht="56.25" x14ac:dyDescent="0.25">
      <c r="B253" s="110">
        <f t="shared" si="29"/>
        <v>169</v>
      </c>
      <c r="C253" s="159" t="s">
        <v>160</v>
      </c>
      <c r="D253" s="160" t="s">
        <v>161</v>
      </c>
      <c r="E253" s="159" t="s">
        <v>19</v>
      </c>
      <c r="F253" s="159">
        <v>1</v>
      </c>
      <c r="G253" s="186">
        <v>0</v>
      </c>
      <c r="H253" s="175">
        <f t="shared" si="26"/>
        <v>0</v>
      </c>
    </row>
    <row r="254" spans="2:8" ht="33.75" x14ac:dyDescent="0.25">
      <c r="B254" s="110">
        <f t="shared" si="29"/>
        <v>170</v>
      </c>
      <c r="C254" s="159" t="s">
        <v>125</v>
      </c>
      <c r="D254" s="160" t="s">
        <v>126</v>
      </c>
      <c r="E254" s="161" t="s">
        <v>19</v>
      </c>
      <c r="F254" s="159">
        <v>1</v>
      </c>
      <c r="G254" s="186">
        <v>0</v>
      </c>
      <c r="H254" s="175">
        <f t="shared" si="26"/>
        <v>0</v>
      </c>
    </row>
    <row r="255" spans="2:8" ht="22.5" x14ac:dyDescent="0.25">
      <c r="B255" s="110">
        <f t="shared" si="29"/>
        <v>171</v>
      </c>
      <c r="C255" s="159" t="s">
        <v>127</v>
      </c>
      <c r="D255" s="160" t="s">
        <v>128</v>
      </c>
      <c r="E255" s="161" t="s">
        <v>129</v>
      </c>
      <c r="F255" s="159">
        <v>3</v>
      </c>
      <c r="G255" s="186">
        <v>0</v>
      </c>
      <c r="H255" s="175">
        <f t="shared" si="26"/>
        <v>0</v>
      </c>
    </row>
    <row r="256" spans="2:8" ht="22.5" x14ac:dyDescent="0.25">
      <c r="B256" s="110">
        <f t="shared" si="29"/>
        <v>172</v>
      </c>
      <c r="C256" s="159" t="s">
        <v>130</v>
      </c>
      <c r="D256" s="160" t="s">
        <v>131</v>
      </c>
      <c r="E256" s="161" t="s">
        <v>19</v>
      </c>
      <c r="F256" s="159">
        <v>1</v>
      </c>
      <c r="G256" s="186">
        <v>0</v>
      </c>
      <c r="H256" s="175">
        <f t="shared" si="26"/>
        <v>0</v>
      </c>
    </row>
    <row r="257" spans="2:8" ht="33.75" x14ac:dyDescent="0.25">
      <c r="B257" s="110">
        <f t="shared" si="29"/>
        <v>173</v>
      </c>
      <c r="C257" s="159" t="s">
        <v>132</v>
      </c>
      <c r="D257" s="160" t="s">
        <v>133</v>
      </c>
      <c r="E257" s="161" t="s">
        <v>113</v>
      </c>
      <c r="F257" s="159">
        <v>1</v>
      </c>
      <c r="G257" s="186">
        <v>0</v>
      </c>
      <c r="H257" s="175">
        <f t="shared" si="26"/>
        <v>0</v>
      </c>
    </row>
    <row r="258" spans="2:8" ht="45" x14ac:dyDescent="0.25">
      <c r="B258" s="110">
        <f t="shared" si="29"/>
        <v>174</v>
      </c>
      <c r="C258" s="159" t="s">
        <v>136</v>
      </c>
      <c r="D258" s="160" t="s">
        <v>162</v>
      </c>
      <c r="E258" s="161" t="s">
        <v>19</v>
      </c>
      <c r="F258" s="159">
        <v>4</v>
      </c>
      <c r="G258" s="100">
        <v>0</v>
      </c>
      <c r="H258" s="175">
        <f t="shared" si="26"/>
        <v>0</v>
      </c>
    </row>
    <row r="259" spans="2:8" ht="22.5" x14ac:dyDescent="0.25">
      <c r="B259" s="110">
        <f t="shared" si="29"/>
        <v>175</v>
      </c>
      <c r="C259" s="159" t="s">
        <v>138</v>
      </c>
      <c r="D259" s="160" t="s">
        <v>139</v>
      </c>
      <c r="E259" s="161" t="s">
        <v>19</v>
      </c>
      <c r="F259" s="159">
        <v>4</v>
      </c>
      <c r="G259" s="186">
        <v>0</v>
      </c>
      <c r="H259" s="175">
        <f t="shared" si="26"/>
        <v>0</v>
      </c>
    </row>
    <row r="260" spans="2:8" ht="22.5" x14ac:dyDescent="0.25">
      <c r="B260" s="110"/>
      <c r="C260" s="157" t="s">
        <v>98</v>
      </c>
      <c r="D260" s="158" t="s">
        <v>163</v>
      </c>
      <c r="E260" s="157" t="s">
        <v>13</v>
      </c>
      <c r="F260" s="157" t="s">
        <v>13</v>
      </c>
      <c r="G260" s="187" t="s">
        <v>13</v>
      </c>
      <c r="H260" s="189" t="s">
        <v>13</v>
      </c>
    </row>
    <row r="261" spans="2:8" ht="45" x14ac:dyDescent="0.25">
      <c r="B261" s="110">
        <f>B259+1</f>
        <v>176</v>
      </c>
      <c r="C261" s="159" t="s">
        <v>164</v>
      </c>
      <c r="D261" s="160" t="s">
        <v>165</v>
      </c>
      <c r="E261" s="159" t="s">
        <v>36</v>
      </c>
      <c r="F261" s="159">
        <v>44</v>
      </c>
      <c r="G261" s="186">
        <v>0</v>
      </c>
      <c r="H261" s="175">
        <f t="shared" si="26"/>
        <v>0</v>
      </c>
    </row>
    <row r="262" spans="2:8" ht="56.25" x14ac:dyDescent="0.25">
      <c r="B262" s="110">
        <f>B261+1</f>
        <v>177</v>
      </c>
      <c r="C262" s="159" t="s">
        <v>166</v>
      </c>
      <c r="D262" s="160" t="s">
        <v>167</v>
      </c>
      <c r="E262" s="159" t="s">
        <v>36</v>
      </c>
      <c r="F262" s="159">
        <v>10</v>
      </c>
      <c r="G262" s="186">
        <v>0</v>
      </c>
      <c r="H262" s="175">
        <f t="shared" si="26"/>
        <v>0</v>
      </c>
    </row>
    <row r="263" spans="2:8" ht="22.5" x14ac:dyDescent="0.25">
      <c r="B263" s="110">
        <f t="shared" ref="B263:B275" si="30">B262+1</f>
        <v>178</v>
      </c>
      <c r="C263" s="159" t="s">
        <v>168</v>
      </c>
      <c r="D263" s="160" t="s">
        <v>169</v>
      </c>
      <c r="E263" s="159" t="s">
        <v>36</v>
      </c>
      <c r="F263" s="159">
        <v>53</v>
      </c>
      <c r="G263" s="186">
        <v>0</v>
      </c>
      <c r="H263" s="175">
        <f t="shared" si="26"/>
        <v>0</v>
      </c>
    </row>
    <row r="264" spans="2:8" ht="22.5" x14ac:dyDescent="0.25">
      <c r="B264" s="110">
        <f t="shared" si="30"/>
        <v>179</v>
      </c>
      <c r="C264" s="159" t="s">
        <v>170</v>
      </c>
      <c r="D264" s="160" t="s">
        <v>171</v>
      </c>
      <c r="E264" s="159" t="s">
        <v>36</v>
      </c>
      <c r="F264" s="159">
        <v>53</v>
      </c>
      <c r="G264" s="186">
        <v>0</v>
      </c>
      <c r="H264" s="175">
        <f t="shared" si="26"/>
        <v>0</v>
      </c>
    </row>
    <row r="265" spans="2:8" ht="33.75" x14ac:dyDescent="0.25">
      <c r="B265" s="110">
        <f t="shared" si="30"/>
        <v>180</v>
      </c>
      <c r="C265" s="159" t="s">
        <v>172</v>
      </c>
      <c r="D265" s="160" t="s">
        <v>173</v>
      </c>
      <c r="E265" s="159" t="s">
        <v>36</v>
      </c>
      <c r="F265" s="159">
        <v>6</v>
      </c>
      <c r="G265" s="186">
        <v>0</v>
      </c>
      <c r="H265" s="175">
        <f t="shared" si="26"/>
        <v>0</v>
      </c>
    </row>
    <row r="266" spans="2:8" ht="33.75" x14ac:dyDescent="0.25">
      <c r="B266" s="110">
        <f t="shared" si="30"/>
        <v>181</v>
      </c>
      <c r="C266" s="159" t="s">
        <v>172</v>
      </c>
      <c r="D266" s="160" t="s">
        <v>174</v>
      </c>
      <c r="E266" s="159" t="s">
        <v>36</v>
      </c>
      <c r="F266" s="159">
        <v>11</v>
      </c>
      <c r="G266" s="186">
        <v>0</v>
      </c>
      <c r="H266" s="175">
        <f t="shared" si="26"/>
        <v>0</v>
      </c>
    </row>
    <row r="267" spans="2:8" ht="56.25" x14ac:dyDescent="0.25">
      <c r="B267" s="110">
        <f t="shared" si="30"/>
        <v>182</v>
      </c>
      <c r="C267" s="159" t="s">
        <v>175</v>
      </c>
      <c r="D267" s="160" t="s">
        <v>176</v>
      </c>
      <c r="E267" s="159" t="s">
        <v>19</v>
      </c>
      <c r="F267" s="159">
        <v>1</v>
      </c>
      <c r="G267" s="186">
        <v>0</v>
      </c>
      <c r="H267" s="175">
        <f t="shared" si="26"/>
        <v>0</v>
      </c>
    </row>
    <row r="268" spans="2:8" ht="45" x14ac:dyDescent="0.25">
      <c r="B268" s="110">
        <f t="shared" si="30"/>
        <v>183</v>
      </c>
      <c r="C268" s="159" t="s">
        <v>177</v>
      </c>
      <c r="D268" s="160" t="s">
        <v>178</v>
      </c>
      <c r="E268" s="159" t="s">
        <v>36</v>
      </c>
      <c r="F268" s="159">
        <v>6</v>
      </c>
      <c r="G268" s="186">
        <v>0</v>
      </c>
      <c r="H268" s="175">
        <f t="shared" si="26"/>
        <v>0</v>
      </c>
    </row>
    <row r="269" spans="2:8" ht="45" x14ac:dyDescent="0.25">
      <c r="B269" s="110">
        <f t="shared" si="30"/>
        <v>184</v>
      </c>
      <c r="C269" s="159" t="s">
        <v>179</v>
      </c>
      <c r="D269" s="160" t="s">
        <v>180</v>
      </c>
      <c r="E269" s="159" t="s">
        <v>36</v>
      </c>
      <c r="F269" s="159">
        <v>38</v>
      </c>
      <c r="G269" s="186">
        <v>0</v>
      </c>
      <c r="H269" s="175">
        <f t="shared" si="26"/>
        <v>0</v>
      </c>
    </row>
    <row r="270" spans="2:8" ht="22.5" x14ac:dyDescent="0.25">
      <c r="B270" s="110">
        <f t="shared" si="30"/>
        <v>185</v>
      </c>
      <c r="C270" s="159" t="s">
        <v>181</v>
      </c>
      <c r="D270" s="160" t="s">
        <v>182</v>
      </c>
      <c r="E270" s="159" t="s">
        <v>36</v>
      </c>
      <c r="F270" s="159">
        <v>53</v>
      </c>
      <c r="G270" s="186">
        <v>0</v>
      </c>
      <c r="H270" s="175">
        <f t="shared" si="26"/>
        <v>0</v>
      </c>
    </row>
    <row r="271" spans="2:8" ht="22.5" x14ac:dyDescent="0.25">
      <c r="B271" s="110">
        <f t="shared" si="30"/>
        <v>186</v>
      </c>
      <c r="C271" s="159" t="s">
        <v>183</v>
      </c>
      <c r="D271" s="160" t="s">
        <v>184</v>
      </c>
      <c r="E271" s="159" t="s">
        <v>32</v>
      </c>
      <c r="F271" s="159">
        <v>42.4</v>
      </c>
      <c r="G271" s="186">
        <v>0</v>
      </c>
      <c r="H271" s="175">
        <f t="shared" si="26"/>
        <v>0</v>
      </c>
    </row>
    <row r="272" spans="2:8" ht="56.25" x14ac:dyDescent="0.25">
      <c r="B272" s="110">
        <f t="shared" si="30"/>
        <v>187</v>
      </c>
      <c r="C272" s="159" t="s">
        <v>185</v>
      </c>
      <c r="D272" s="160" t="s">
        <v>186</v>
      </c>
      <c r="E272" s="159" t="s">
        <v>36</v>
      </c>
      <c r="F272" s="159">
        <v>3</v>
      </c>
      <c r="G272" s="186">
        <v>0</v>
      </c>
      <c r="H272" s="175">
        <f t="shared" si="26"/>
        <v>0</v>
      </c>
    </row>
    <row r="273" spans="2:10" ht="45" x14ac:dyDescent="0.25">
      <c r="B273" s="110">
        <f t="shared" si="30"/>
        <v>188</v>
      </c>
      <c r="C273" s="159" t="s">
        <v>187</v>
      </c>
      <c r="D273" s="160" t="s">
        <v>188</v>
      </c>
      <c r="E273" s="159" t="s">
        <v>36</v>
      </c>
      <c r="F273" s="159">
        <v>7</v>
      </c>
      <c r="G273" s="186">
        <v>0</v>
      </c>
      <c r="H273" s="175">
        <f t="shared" si="26"/>
        <v>0</v>
      </c>
    </row>
    <row r="274" spans="2:10" ht="33.75" x14ac:dyDescent="0.25">
      <c r="B274" s="110">
        <f t="shared" si="30"/>
        <v>189</v>
      </c>
      <c r="C274" s="159" t="s">
        <v>136</v>
      </c>
      <c r="D274" s="160" t="s">
        <v>137</v>
      </c>
      <c r="E274" s="161" t="s">
        <v>19</v>
      </c>
      <c r="F274" s="159">
        <v>4</v>
      </c>
      <c r="G274" s="100">
        <v>0</v>
      </c>
      <c r="H274" s="175">
        <f t="shared" si="26"/>
        <v>0</v>
      </c>
    </row>
    <row r="275" spans="2:10" ht="22.5" x14ac:dyDescent="0.25">
      <c r="B275" s="110">
        <f t="shared" si="30"/>
        <v>190</v>
      </c>
      <c r="C275" s="159" t="s">
        <v>134</v>
      </c>
      <c r="D275" s="160" t="s">
        <v>135</v>
      </c>
      <c r="E275" s="161" t="s">
        <v>113</v>
      </c>
      <c r="F275" s="159">
        <v>3</v>
      </c>
      <c r="G275" s="186">
        <v>0</v>
      </c>
      <c r="H275" s="175">
        <f t="shared" si="26"/>
        <v>0</v>
      </c>
    </row>
    <row r="276" spans="2:10" x14ac:dyDescent="0.25">
      <c r="B276" s="110"/>
      <c r="C276" s="157" t="s">
        <v>98</v>
      </c>
      <c r="D276" s="158" t="s">
        <v>189</v>
      </c>
      <c r="E276" s="162" t="s">
        <v>13</v>
      </c>
      <c r="F276" s="157" t="s">
        <v>13</v>
      </c>
      <c r="G276" s="190" t="s">
        <v>13</v>
      </c>
      <c r="H276" s="189" t="s">
        <v>13</v>
      </c>
    </row>
    <row r="277" spans="2:10" ht="33.75" x14ac:dyDescent="0.25">
      <c r="B277" s="110">
        <f>B275+1</f>
        <v>191</v>
      </c>
      <c r="C277" s="159" t="s">
        <v>190</v>
      </c>
      <c r="D277" s="160" t="s">
        <v>191</v>
      </c>
      <c r="E277" s="159" t="s">
        <v>192</v>
      </c>
      <c r="F277" s="159">
        <v>1</v>
      </c>
      <c r="G277" s="186">
        <v>0</v>
      </c>
      <c r="H277" s="175">
        <f t="shared" si="26"/>
        <v>0</v>
      </c>
    </row>
    <row r="278" spans="2:10" x14ac:dyDescent="0.25">
      <c r="B278" s="110"/>
      <c r="C278" s="157" t="s">
        <v>98</v>
      </c>
      <c r="D278" s="158" t="s">
        <v>140</v>
      </c>
      <c r="E278" s="157" t="s">
        <v>13</v>
      </c>
      <c r="F278" s="157" t="s">
        <v>13</v>
      </c>
      <c r="G278" s="187" t="s">
        <v>13</v>
      </c>
      <c r="H278" s="189" t="s">
        <v>13</v>
      </c>
    </row>
    <row r="279" spans="2:10" x14ac:dyDescent="0.25">
      <c r="B279" s="110">
        <f>B277+1</f>
        <v>192</v>
      </c>
      <c r="C279" s="159" t="s">
        <v>141</v>
      </c>
      <c r="D279" s="160" t="s">
        <v>142</v>
      </c>
      <c r="E279" s="161" t="s">
        <v>19</v>
      </c>
      <c r="F279" s="159">
        <v>1</v>
      </c>
      <c r="G279" s="186">
        <v>0</v>
      </c>
      <c r="H279" s="175">
        <f t="shared" si="26"/>
        <v>0</v>
      </c>
    </row>
    <row r="280" spans="2:10" x14ac:dyDescent="0.25">
      <c r="B280" s="110">
        <f>B279+1</f>
        <v>193</v>
      </c>
      <c r="C280" s="159" t="s">
        <v>141</v>
      </c>
      <c r="D280" s="160" t="s">
        <v>143</v>
      </c>
      <c r="E280" s="161" t="s">
        <v>19</v>
      </c>
      <c r="F280" s="159">
        <v>1</v>
      </c>
      <c r="G280" s="186">
        <v>0</v>
      </c>
      <c r="H280" s="175">
        <f t="shared" si="26"/>
        <v>0</v>
      </c>
    </row>
    <row r="281" spans="2:10" ht="19.5" customHeight="1" thickBot="1" x14ac:dyDescent="0.3">
      <c r="B281" s="135"/>
      <c r="C281" s="210" t="s">
        <v>232</v>
      </c>
      <c r="D281" s="210"/>
      <c r="E281" s="210"/>
      <c r="F281" s="210"/>
      <c r="G281" s="211"/>
      <c r="H281" s="177">
        <f>SUM(H108:H280)</f>
        <v>0</v>
      </c>
    </row>
    <row r="282" spans="2:10" ht="15.75" thickBot="1" x14ac:dyDescent="0.3">
      <c r="B282" s="195" t="s">
        <v>266</v>
      </c>
      <c r="C282" s="196"/>
      <c r="D282" s="196"/>
      <c r="E282" s="196"/>
      <c r="F282" s="196"/>
      <c r="G282" s="196"/>
      <c r="H282" s="176">
        <f>H104+H281</f>
        <v>0</v>
      </c>
      <c r="I282" s="116"/>
      <c r="J282" s="90"/>
    </row>
    <row r="283" spans="2:10" ht="15.75" thickBot="1" x14ac:dyDescent="0.3">
      <c r="B283" s="198" t="s">
        <v>267</v>
      </c>
      <c r="C283" s="199"/>
      <c r="D283" s="199"/>
      <c r="E283" s="199"/>
      <c r="F283" s="199"/>
      <c r="G283" s="199"/>
      <c r="H283" s="176">
        <f>H282*0.23</f>
        <v>0</v>
      </c>
    </row>
    <row r="284" spans="2:10" ht="15.75" thickBot="1" x14ac:dyDescent="0.3">
      <c r="B284" s="195" t="s">
        <v>268</v>
      </c>
      <c r="C284" s="196"/>
      <c r="D284" s="196"/>
      <c r="E284" s="196"/>
      <c r="F284" s="196"/>
      <c r="G284" s="196"/>
      <c r="H284" s="178">
        <f>SUM(H282:H283)</f>
        <v>0</v>
      </c>
    </row>
    <row r="285" spans="2:10" x14ac:dyDescent="0.25">
      <c r="C285" s="91"/>
      <c r="D285" s="91"/>
      <c r="E285" s="91"/>
      <c r="F285" s="91"/>
      <c r="G285" s="91"/>
      <c r="H285" s="91"/>
    </row>
    <row r="286" spans="2:10" x14ac:dyDescent="0.25">
      <c r="C286" s="91"/>
      <c r="D286" s="91"/>
      <c r="E286" s="91"/>
      <c r="F286" s="91"/>
      <c r="G286" s="91"/>
      <c r="H286" s="91"/>
    </row>
    <row r="287" spans="2:10" x14ac:dyDescent="0.25">
      <c r="C287" s="91"/>
      <c r="D287" s="91"/>
      <c r="E287" s="91"/>
      <c r="F287" s="91" t="s">
        <v>270</v>
      </c>
      <c r="G287" s="91"/>
      <c r="H287" s="92"/>
    </row>
    <row r="288" spans="2:10" x14ac:dyDescent="0.25">
      <c r="C288" s="91"/>
      <c r="D288" s="91"/>
      <c r="E288" s="91"/>
      <c r="F288" s="91" t="s">
        <v>271</v>
      </c>
      <c r="G288" s="91"/>
      <c r="H288" s="91"/>
      <c r="J288" s="169"/>
    </row>
    <row r="289" spans="3:10" x14ac:dyDescent="0.25">
      <c r="C289" s="91"/>
      <c r="D289" s="91"/>
      <c r="E289" s="91"/>
      <c r="F289" s="91"/>
      <c r="G289" s="91"/>
      <c r="H289" s="91"/>
      <c r="J289" s="169"/>
    </row>
    <row r="290" spans="3:10" x14ac:dyDescent="0.25">
      <c r="C290" s="91"/>
      <c r="D290" s="91"/>
      <c r="E290" s="91"/>
      <c r="F290" s="91"/>
      <c r="G290" s="91"/>
      <c r="H290" s="91"/>
    </row>
  </sheetData>
  <mergeCells count="12">
    <mergeCell ref="B284:G284"/>
    <mergeCell ref="G1:H1"/>
    <mergeCell ref="B283:G283"/>
    <mergeCell ref="B3:H3"/>
    <mergeCell ref="B4:H4"/>
    <mergeCell ref="B5:B6"/>
    <mergeCell ref="E5:F5"/>
    <mergeCell ref="B282:G282"/>
    <mergeCell ref="C8:H8"/>
    <mergeCell ref="C281:G281"/>
    <mergeCell ref="B104:F104"/>
    <mergeCell ref="B105:H105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rowBreaks count="1" manualBreakCount="1">
    <brk id="6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31" sqref="G31"/>
    </sheetView>
  </sheetViews>
  <sheetFormatPr defaultRowHeight="15" x14ac:dyDescent="0.25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Drogowy</vt:lpstr>
      <vt:lpstr>Arkusz1</vt:lpstr>
      <vt:lpstr>Drogowy!Obszar_wydruku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Kowalik</dc:creator>
  <cp:lastModifiedBy>annas</cp:lastModifiedBy>
  <cp:lastPrinted>2020-03-03T08:06:10Z</cp:lastPrinted>
  <dcterms:created xsi:type="dcterms:W3CDTF">2014-09-10T08:30:01Z</dcterms:created>
  <dcterms:modified xsi:type="dcterms:W3CDTF">2020-03-03T08:34:52Z</dcterms:modified>
</cp:coreProperties>
</file>