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9360" windowWidth="12120" windowHeight="9120" firstSheet="1" activeTab="1"/>
  </bookViews>
  <sheets>
    <sheet name="zestwienie ofert" sheetId="1" state="hidden" r:id="rId1"/>
    <sheet name="druk oferty 2019" sheetId="2" r:id="rId2"/>
  </sheets>
  <definedNames>
    <definedName name="_xlnm.Print_Area" localSheetId="1">'druk oferty 2019'!$A$1:$L$90</definedName>
  </definedNames>
  <calcPr fullCalcOnLoad="1"/>
</workbook>
</file>

<file path=xl/sharedStrings.xml><?xml version="1.0" encoding="utf-8"?>
<sst xmlns="http://schemas.openxmlformats.org/spreadsheetml/2006/main" count="384" uniqueCount="183">
  <si>
    <t>A-3</t>
  </si>
  <si>
    <t>A-4</t>
  </si>
  <si>
    <t>A-6b</t>
  </si>
  <si>
    <t>A-6c</t>
  </si>
  <si>
    <t>A-7</t>
  </si>
  <si>
    <t>A-9</t>
  </si>
  <si>
    <t>A-11</t>
  </si>
  <si>
    <t>A-18a</t>
  </si>
  <si>
    <t>A-31</t>
  </si>
  <si>
    <t>B-1</t>
  </si>
  <si>
    <t>B-20</t>
  </si>
  <si>
    <t>D-1</t>
  </si>
  <si>
    <t>D-2</t>
  </si>
  <si>
    <t>D-6</t>
  </si>
  <si>
    <t>D-15</t>
  </si>
  <si>
    <t>D-42</t>
  </si>
  <si>
    <t>E-17a</t>
  </si>
  <si>
    <t>E-18a</t>
  </si>
  <si>
    <t>U-3a</t>
  </si>
  <si>
    <t>U-3b</t>
  </si>
  <si>
    <t>U-3d</t>
  </si>
  <si>
    <t>G-1a</t>
  </si>
  <si>
    <t>G-1b</t>
  </si>
  <si>
    <t>cena</t>
  </si>
  <si>
    <t>jedn.</t>
  </si>
  <si>
    <t>netto</t>
  </si>
  <si>
    <t>szt.</t>
  </si>
  <si>
    <t>RAZEM</t>
  </si>
  <si>
    <t>1200/530</t>
  </si>
  <si>
    <t>WIMED Tuchów</t>
  </si>
  <si>
    <t>wartość</t>
  </si>
  <si>
    <t>GIERA Jonkowo</t>
  </si>
  <si>
    <t>ilość szt.</t>
  </si>
  <si>
    <t>wymiary mm</t>
  </si>
  <si>
    <t>typ  folii</t>
  </si>
  <si>
    <t>transport /brutto/</t>
  </si>
  <si>
    <t>Razem brutto znaki</t>
  </si>
  <si>
    <t>A-18b</t>
  </si>
  <si>
    <t>U-18b</t>
  </si>
  <si>
    <t>600x600</t>
  </si>
  <si>
    <t>400x600</t>
  </si>
  <si>
    <t>1000x300</t>
  </si>
  <si>
    <t>podatek VAT 23%</t>
  </si>
  <si>
    <t>600x750</t>
  </si>
  <si>
    <t>Razem znaki z uchwytami  netto</t>
  </si>
  <si>
    <t>średnie</t>
  </si>
  <si>
    <t>Symbole znaków drogowych</t>
  </si>
  <si>
    <t>B-32</t>
  </si>
  <si>
    <t>D-31</t>
  </si>
  <si>
    <t>720x250</t>
  </si>
  <si>
    <t>DOMINO-ZNAK</t>
  </si>
  <si>
    <t>CZMUDA Warszawa</t>
  </si>
  <si>
    <r>
      <t>T-2  (</t>
    </r>
    <r>
      <rPr>
        <sz val="10"/>
        <rFont val="Czcionka tekstu podstawowego"/>
        <family val="0"/>
      </rPr>
      <t>↑      km ↑)</t>
    </r>
  </si>
  <si>
    <t xml:space="preserve">błąd </t>
  </si>
  <si>
    <t>Zestawienie ofert cenowych na dostawę znaków drogowych pionowych  (oferty z 12.12.2013 r.)</t>
  </si>
  <si>
    <t>Symbole znaków</t>
  </si>
  <si>
    <t>bez  B-32 i D-31</t>
  </si>
  <si>
    <t>Kalkulacja cenowa</t>
  </si>
  <si>
    <t>T-16</t>
  </si>
  <si>
    <t>Ruda Mała</t>
  </si>
  <si>
    <t>Bardzice</t>
  </si>
  <si>
    <t>Garno</t>
  </si>
  <si>
    <t>E-4</t>
  </si>
  <si>
    <t>F-3</t>
  </si>
  <si>
    <t>D-18</t>
  </si>
  <si>
    <t>T-2</t>
  </si>
  <si>
    <t>U-3c</t>
  </si>
  <si>
    <t>1800x600</t>
  </si>
  <si>
    <t>Lipiny 1</t>
  </si>
  <si>
    <r>
      <t xml:space="preserve">słupki do znaków drogowych z rur ocynkowanych z kotwą </t>
    </r>
    <r>
      <rPr>
        <b/>
        <sz val="9"/>
        <rFont val="Times New Roman"/>
        <family val="1"/>
      </rPr>
      <t xml:space="preserve">Ø 60, dł. 3,5m </t>
    </r>
  </si>
  <si>
    <r>
      <t xml:space="preserve">słupki do znaków drogowych z rur ocynkowanych z kotwą </t>
    </r>
    <r>
      <rPr>
        <b/>
        <sz val="9"/>
        <rFont val="Times New Roman"/>
        <family val="1"/>
      </rPr>
      <t xml:space="preserve">Ø 60, dł. 7m </t>
    </r>
  </si>
  <si>
    <t>U-3e</t>
  </si>
  <si>
    <t>T-30e</t>
  </si>
  <si>
    <t>T-30i</t>
  </si>
  <si>
    <t>Józefówek</t>
  </si>
  <si>
    <t>Kol. Lesiów</t>
  </si>
  <si>
    <r>
      <t xml:space="preserve">słupki do znaków drogowych z rur ocynkowanych z kotwą </t>
    </r>
    <r>
      <rPr>
        <b/>
        <sz val="9"/>
        <rFont val="Times New Roman"/>
        <family val="1"/>
      </rPr>
      <t xml:space="preserve">Ø 60, dł. 4m </t>
    </r>
  </si>
  <si>
    <t>Radom 15</t>
  </si>
  <si>
    <t>E-13</t>
  </si>
  <si>
    <t>Wrzos</t>
  </si>
  <si>
    <t>Krzyszkowice</t>
  </si>
  <si>
    <t>Powiat Radomski Gmina Kowala</t>
  </si>
  <si>
    <t>T-0</t>
  </si>
  <si>
    <t>STOP 100m</t>
  </si>
  <si>
    <t>STOP 30m</t>
  </si>
  <si>
    <t>STOP 50m</t>
  </si>
  <si>
    <t>T-1</t>
  </si>
  <si>
    <t>150 m</t>
  </si>
  <si>
    <t>200 m</t>
  </si>
  <si>
    <t>T-3</t>
  </si>
  <si>
    <t>Koniec</t>
  </si>
  <si>
    <t>T-5</t>
  </si>
  <si>
    <r>
      <t xml:space="preserve">słupki do znaków drogowych z rur ocynkowanych z kotwą </t>
    </r>
    <r>
      <rPr>
        <b/>
        <sz val="9"/>
        <rFont val="Times New Roman"/>
        <family val="1"/>
      </rPr>
      <t xml:space="preserve">Ø 60, dł. 4,5 m </t>
    </r>
  </si>
  <si>
    <t xml:space="preserve"> ↑ 1,0 km  ↑</t>
  </si>
  <si>
    <t xml:space="preserve"> ↑ 2,0 km  ↑</t>
  </si>
  <si>
    <t xml:space="preserve"> ↑ 1,5 km  ↑</t>
  </si>
  <si>
    <t xml:space="preserve"> ↑ 2,5 km  ↑</t>
  </si>
  <si>
    <t xml:space="preserve"> ↑ 3,0 km  ↑</t>
  </si>
  <si>
    <t>Droga kręta</t>
  </si>
  <si>
    <t xml:space="preserve"> ↑ 0,5 km  ↑</t>
  </si>
  <si>
    <t>E-2</t>
  </si>
  <si>
    <t>T-25c</t>
  </si>
  <si>
    <t xml:space="preserve"> Pomorzany Kol.</t>
  </si>
  <si>
    <t>Nowy Jasieniec Iłż.</t>
  </si>
  <si>
    <t>F-6</t>
  </si>
  <si>
    <t>U-1a</t>
  </si>
  <si>
    <t>U-12c</t>
  </si>
  <si>
    <t>treść znaku</t>
  </si>
  <si>
    <t>Chwałowice 3 Małomierzyce 12</t>
  </si>
  <si>
    <t>B-33</t>
  </si>
  <si>
    <t xml:space="preserve">B-34 </t>
  </si>
  <si>
    <t xml:space="preserve">B-33 </t>
  </si>
  <si>
    <t>Powiat Radomski Gmina Wierzbica</t>
  </si>
  <si>
    <t>600x800</t>
  </si>
  <si>
    <t>300x1000</t>
  </si>
  <si>
    <t>(przekrój trapezowy)</t>
  </si>
  <si>
    <t>wys.1500</t>
  </si>
  <si>
    <t>900x500</t>
  </si>
  <si>
    <r>
      <t xml:space="preserve"> </t>
    </r>
    <r>
      <rPr>
        <sz val="10"/>
        <rFont val="Calibri"/>
        <family val="2"/>
      </rPr>
      <t>↑</t>
    </r>
    <r>
      <rPr>
        <sz val="10"/>
        <rFont val="Arial"/>
        <family val="2"/>
      </rPr>
      <t xml:space="preserve">     km  ↑</t>
    </r>
  </si>
  <si>
    <t>600x300</t>
  </si>
  <si>
    <t>900x1200</t>
  </si>
  <si>
    <t>1200x900</t>
  </si>
  <si>
    <t xml:space="preserve">średnie </t>
  </si>
  <si>
    <t>małe</t>
  </si>
  <si>
    <t>taśma stalowa do znaków szer. 9,5-10mm dł. 30 m z kompletem zapinek</t>
  </si>
  <si>
    <t>A-6a</t>
  </si>
  <si>
    <t>nr schematu</t>
  </si>
  <si>
    <t>Lp</t>
  </si>
  <si>
    <t>STOP 150m</t>
  </si>
  <si>
    <t>T-3a</t>
  </si>
  <si>
    <t xml:space="preserve"> ↑ Urbanów                                Bierwce →</t>
  </si>
  <si>
    <t>tablica</t>
  </si>
  <si>
    <t>wg opisu</t>
  </si>
  <si>
    <t>z symb.znaku B-18</t>
  </si>
  <si>
    <t>4</t>
  </si>
  <si>
    <t xml:space="preserve">A-17 tło fluoroscencyjne            </t>
  </si>
  <si>
    <t>Czarna Kol.</t>
  </si>
  <si>
    <t>WARTOŚĆ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</si>
  <si>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</si>
  <si>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</si>
  <si>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</si>
  <si>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</si>
  <si>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</si>
  <si>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</si>
  <si>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</si>
  <si>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</si>
  <si>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</si>
  <si>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</si>
  <si>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</si>
  <si>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</si>
  <si>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</si>
  <si>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</si>
  <si>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</si>
  <si>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</si>
  <si>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</si>
  <si>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</si>
  <si>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</si>
  <si>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</si>
  <si>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</si>
  <si>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</si>
  <si>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</si>
  <si>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</si>
  <si>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</si>
  <si>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</si>
  <si>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15                 16</t>
  </si>
  <si>
    <t>17               18</t>
  </si>
  <si>
    <t>32</t>
  </si>
  <si>
    <t>33</t>
  </si>
  <si>
    <t>34</t>
  </si>
  <si>
    <t>35</t>
  </si>
  <si>
    <t>36               37</t>
  </si>
  <si>
    <t>38        39</t>
  </si>
  <si>
    <t xml:space="preserve">Dostawa znaków drogowych pionowych z uchwytami montażowymi, słupków do znaków pionowych oraz urządzeń bezpieczeństwa ruchu drogowego na bazę Obwodu Drogowego w  Siczkach, gm. Jedlnia Letnisko, powiat radomski </t>
  </si>
  <si>
    <t>OFERTA</t>
  </si>
  <si>
    <t>Razem   netto</t>
  </si>
  <si>
    <t xml:space="preserve">Razem brutto </t>
  </si>
  <si>
    <t xml:space="preserve">Oświadczamy, że w przedłożonej ofercie  uwzględnione zostały koszty transportu znaków  drogowych do  Obwodu Drogowego w Siczkach, gm. Jedlnia Letnisko, powiat radomski, województwo mazowieckie.       
</t>
  </si>
  <si>
    <t>……………………………………………………</t>
  </si>
  <si>
    <t>wartość netto</t>
  </si>
  <si>
    <t>cena jedn. netto</t>
  </si>
  <si>
    <t>razem szt.</t>
  </si>
  <si>
    <t>(podpis i pieczęć upełnomocnionego przedstawiciela Wykonawcy)</t>
  </si>
  <si>
    <t>wys.1200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</si>
</sst>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73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61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9"/>
      <color indexed="61"/>
      <name val="Arial"/>
      <family val="2"/>
    </font>
    <font>
      <b/>
      <i/>
      <sz val="9"/>
      <name val="Arial"/>
      <family val="2"/>
    </font>
    <font>
      <sz val="10"/>
      <name val="Czcionka tekstu podstawowego"/>
      <family val="0"/>
    </font>
    <font>
      <b/>
      <strike/>
      <sz val="10"/>
      <name val="Arial"/>
      <family val="2"/>
    </font>
    <font>
      <strike/>
      <sz val="10"/>
      <name val="Arial"/>
      <family val="2"/>
    </font>
    <font>
      <strike/>
      <sz val="9"/>
      <name val="Arial"/>
      <family val="2"/>
    </font>
    <font>
      <strike/>
      <sz val="10"/>
      <color indexed="12"/>
      <name val="Arial"/>
      <family val="2"/>
    </font>
    <font>
      <strike/>
      <sz val="10"/>
      <color indexed="10"/>
      <name val="Arial"/>
      <family val="2"/>
    </font>
    <font>
      <b/>
      <strike/>
      <sz val="10"/>
      <color indexed="61"/>
      <name val="Arial"/>
      <family val="2"/>
    </font>
    <font>
      <sz val="10"/>
      <color indexed="9"/>
      <name val="Arial"/>
      <family val="2"/>
    </font>
    <font>
      <sz val="9"/>
      <name val="Calibri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b/>
      <strike/>
      <sz val="10"/>
      <color indexed="10"/>
      <name val="Arial"/>
      <family val="2"/>
    </font>
    <font>
      <b/>
      <sz val="9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i/>
      <sz val="8"/>
      <name val="Arial"/>
      <family val="2"/>
    </font>
    <font>
      <i/>
      <sz val="10"/>
      <name val="Calibri"/>
      <family val="2"/>
    </font>
    <font>
      <b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9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9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22" fillId="33" borderId="0" xfId="0" applyFont="1" applyFill="1" applyAlignment="1">
      <alignment/>
    </xf>
    <xf numFmtId="2" fontId="2" fillId="33" borderId="12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6" fillId="34" borderId="13" xfId="0" applyFont="1" applyFill="1" applyBorder="1" applyAlignment="1">
      <alignment/>
    </xf>
    <xf numFmtId="0" fontId="17" fillId="34" borderId="10" xfId="0" applyFont="1" applyFill="1" applyBorder="1" applyAlignment="1">
      <alignment/>
    </xf>
    <xf numFmtId="0" fontId="18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/>
    </xf>
    <xf numFmtId="0" fontId="16" fillId="34" borderId="14" xfId="0" applyFont="1" applyFill="1" applyBorder="1" applyAlignment="1">
      <alignment/>
    </xf>
    <xf numFmtId="0" fontId="20" fillId="34" borderId="13" xfId="0" applyFont="1" applyFill="1" applyBorder="1" applyAlignment="1">
      <alignment/>
    </xf>
    <xf numFmtId="0" fontId="21" fillId="34" borderId="14" xfId="0" applyFont="1" applyFill="1" applyBorder="1" applyAlignment="1">
      <alignment/>
    </xf>
    <xf numFmtId="0" fontId="21" fillId="34" borderId="15" xfId="0" applyFont="1" applyFill="1" applyBorder="1" applyAlignment="1">
      <alignment/>
    </xf>
    <xf numFmtId="1" fontId="21" fillId="34" borderId="15" xfId="0" applyNumberFormat="1" applyFont="1" applyFill="1" applyBorder="1" applyAlignment="1">
      <alignment/>
    </xf>
    <xf numFmtId="0" fontId="18" fillId="34" borderId="10" xfId="0" applyFont="1" applyFill="1" applyBorder="1" applyAlignment="1">
      <alignment/>
    </xf>
    <xf numFmtId="0" fontId="24" fillId="34" borderId="13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1" fontId="4" fillId="34" borderId="15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0" xfId="0" applyFill="1" applyBorder="1" applyAlignment="1">
      <alignment/>
    </xf>
    <xf numFmtId="0" fontId="2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22" fillId="34" borderId="0" xfId="0" applyFont="1" applyFill="1" applyAlignment="1">
      <alignment/>
    </xf>
    <xf numFmtId="0" fontId="7" fillId="34" borderId="23" xfId="0" applyFont="1" applyFill="1" applyBorder="1" applyAlignment="1">
      <alignment horizontal="left" vertical="center"/>
    </xf>
    <xf numFmtId="0" fontId="0" fillId="34" borderId="0" xfId="0" applyFill="1" applyAlignment="1">
      <alignment horizontal="left"/>
    </xf>
    <xf numFmtId="1" fontId="0" fillId="34" borderId="0" xfId="0" applyNumberFormat="1" applyFill="1" applyAlignment="1">
      <alignment horizontal="left"/>
    </xf>
    <xf numFmtId="0" fontId="6" fillId="34" borderId="24" xfId="0" applyFont="1" applyFill="1" applyBorder="1" applyAlignment="1">
      <alignment/>
    </xf>
    <xf numFmtId="0" fontId="6" fillId="34" borderId="21" xfId="0" applyFont="1" applyFill="1" applyBorder="1" applyAlignment="1">
      <alignment/>
    </xf>
    <xf numFmtId="0" fontId="23" fillId="34" borderId="25" xfId="0" applyFont="1" applyFill="1" applyBorder="1" applyAlignment="1">
      <alignment/>
    </xf>
    <xf numFmtId="0" fontId="3" fillId="34" borderId="26" xfId="0" applyFont="1" applyFill="1" applyBorder="1" applyAlignment="1">
      <alignment/>
    </xf>
    <xf numFmtId="0" fontId="3" fillId="34" borderId="27" xfId="0" applyFont="1" applyFill="1" applyBorder="1" applyAlignment="1">
      <alignment/>
    </xf>
    <xf numFmtId="0" fontId="3" fillId="34" borderId="28" xfId="0" applyFont="1" applyFill="1" applyBorder="1" applyAlignment="1">
      <alignment/>
    </xf>
    <xf numFmtId="1" fontId="3" fillId="34" borderId="26" xfId="0" applyNumberFormat="1" applyFont="1" applyFill="1" applyBorder="1" applyAlignment="1">
      <alignment/>
    </xf>
    <xf numFmtId="0" fontId="8" fillId="34" borderId="18" xfId="0" applyFont="1" applyFill="1" applyBorder="1" applyAlignment="1">
      <alignment/>
    </xf>
    <xf numFmtId="0" fontId="3" fillId="34" borderId="29" xfId="0" applyFont="1" applyFill="1" applyBorder="1" applyAlignment="1">
      <alignment/>
    </xf>
    <xf numFmtId="0" fontId="3" fillId="34" borderId="30" xfId="0" applyFont="1" applyFill="1" applyBorder="1" applyAlignment="1">
      <alignment/>
    </xf>
    <xf numFmtId="1" fontId="3" fillId="34" borderId="29" xfId="0" applyNumberFormat="1" applyFont="1" applyFill="1" applyBorder="1" applyAlignment="1">
      <alignment/>
    </xf>
    <xf numFmtId="0" fontId="24" fillId="34" borderId="16" xfId="0" applyFont="1" applyFill="1" applyBorder="1" applyAlignment="1">
      <alignment/>
    </xf>
    <xf numFmtId="0" fontId="24" fillId="34" borderId="31" xfId="0" applyFont="1" applyFill="1" applyBorder="1" applyAlignment="1">
      <alignment/>
    </xf>
    <xf numFmtId="0" fontId="24" fillId="34" borderId="25" xfId="0" applyFont="1" applyFill="1" applyBorder="1" applyAlignment="1">
      <alignment/>
    </xf>
    <xf numFmtId="0" fontId="12" fillId="34" borderId="0" xfId="0" applyFont="1" applyFill="1" applyAlignment="1">
      <alignment/>
    </xf>
    <xf numFmtId="0" fontId="6" fillId="34" borderId="0" xfId="0" applyFont="1" applyFill="1" applyAlignment="1">
      <alignment horizontal="right"/>
    </xf>
    <xf numFmtId="0" fontId="0" fillId="34" borderId="32" xfId="0" applyFill="1" applyBorder="1" applyAlignment="1">
      <alignment/>
    </xf>
    <xf numFmtId="0" fontId="6" fillId="34" borderId="32" xfId="0" applyFont="1" applyFill="1" applyBorder="1" applyAlignment="1">
      <alignment/>
    </xf>
    <xf numFmtId="0" fontId="24" fillId="34" borderId="19" xfId="0" applyFont="1" applyFill="1" applyBorder="1" applyAlignment="1">
      <alignment/>
    </xf>
    <xf numFmtId="0" fontId="4" fillId="34" borderId="33" xfId="0" applyFont="1" applyFill="1" applyBorder="1" applyAlignment="1">
      <alignment/>
    </xf>
    <xf numFmtId="0" fontId="4" fillId="34" borderId="34" xfId="0" applyFont="1" applyFill="1" applyBorder="1" applyAlignment="1">
      <alignment/>
    </xf>
    <xf numFmtId="1" fontId="4" fillId="34" borderId="35" xfId="0" applyNumberFormat="1" applyFont="1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2" fontId="4" fillId="34" borderId="38" xfId="0" applyNumberFormat="1" applyFont="1" applyFill="1" applyBorder="1" applyAlignment="1">
      <alignment/>
    </xf>
    <xf numFmtId="2" fontId="4" fillId="34" borderId="31" xfId="0" applyNumberFormat="1" applyFont="1" applyFill="1" applyBorder="1" applyAlignment="1">
      <alignment/>
    </xf>
    <xf numFmtId="2" fontId="4" fillId="34" borderId="14" xfId="0" applyNumberFormat="1" applyFont="1" applyFill="1" applyBorder="1" applyAlignment="1">
      <alignment/>
    </xf>
    <xf numFmtId="2" fontId="4" fillId="34" borderId="37" xfId="0" applyNumberFormat="1" applyFont="1" applyFill="1" applyBorder="1" applyAlignment="1">
      <alignment/>
    </xf>
    <xf numFmtId="1" fontId="4" fillId="34" borderId="39" xfId="0" applyNumberFormat="1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0" fillId="34" borderId="40" xfId="0" applyFont="1" applyFill="1" applyBorder="1" applyAlignment="1">
      <alignment/>
    </xf>
    <xf numFmtId="0" fontId="0" fillId="34" borderId="13" xfId="0" applyFill="1" applyBorder="1" applyAlignment="1">
      <alignment/>
    </xf>
    <xf numFmtId="2" fontId="4" fillId="34" borderId="41" xfId="0" applyNumberFormat="1" applyFont="1" applyFill="1" applyBorder="1" applyAlignment="1">
      <alignment/>
    </xf>
    <xf numFmtId="2" fontId="4" fillId="34" borderId="13" xfId="0" applyNumberFormat="1" applyFont="1" applyFill="1" applyBorder="1" applyAlignment="1">
      <alignment/>
    </xf>
    <xf numFmtId="2" fontId="4" fillId="34" borderId="42" xfId="0" applyNumberFormat="1" applyFont="1" applyFill="1" applyBorder="1" applyAlignment="1">
      <alignment/>
    </xf>
    <xf numFmtId="2" fontId="13" fillId="34" borderId="0" xfId="0" applyNumberFormat="1" applyFont="1" applyFill="1" applyBorder="1" applyAlignment="1">
      <alignment/>
    </xf>
    <xf numFmtId="0" fontId="0" fillId="34" borderId="43" xfId="0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41" xfId="0" applyFont="1" applyFill="1" applyBorder="1" applyAlignment="1">
      <alignment/>
    </xf>
    <xf numFmtId="0" fontId="4" fillId="34" borderId="42" xfId="0" applyFont="1" applyFill="1" applyBorder="1" applyAlignment="1">
      <alignment/>
    </xf>
    <xf numFmtId="0" fontId="2" fillId="34" borderId="44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10" fillId="34" borderId="19" xfId="0" applyFont="1" applyFill="1" applyBorder="1" applyAlignment="1">
      <alignment/>
    </xf>
    <xf numFmtId="2" fontId="10" fillId="34" borderId="34" xfId="0" applyNumberFormat="1" applyFont="1" applyFill="1" applyBorder="1" applyAlignment="1">
      <alignment/>
    </xf>
    <xf numFmtId="2" fontId="10" fillId="34" borderId="19" xfId="0" applyNumberFormat="1" applyFont="1" applyFill="1" applyBorder="1" applyAlignment="1">
      <alignment/>
    </xf>
    <xf numFmtId="2" fontId="10" fillId="34" borderId="33" xfId="0" applyNumberFormat="1" applyFont="1" applyFill="1" applyBorder="1" applyAlignment="1">
      <alignment/>
    </xf>
    <xf numFmtId="2" fontId="14" fillId="34" borderId="0" xfId="0" applyNumberFormat="1" applyFont="1" applyFill="1" applyBorder="1" applyAlignment="1">
      <alignment/>
    </xf>
    <xf numFmtId="1" fontId="22" fillId="34" borderId="0" xfId="0" applyNumberFormat="1" applyFont="1" applyFill="1" applyAlignment="1">
      <alignment/>
    </xf>
    <xf numFmtId="0" fontId="7" fillId="34" borderId="0" xfId="0" applyFont="1" applyFill="1" applyBorder="1" applyAlignment="1">
      <alignment horizontal="left" vertical="center"/>
    </xf>
    <xf numFmtId="0" fontId="0" fillId="34" borderId="0" xfId="0" applyFont="1" applyFill="1" applyAlignment="1">
      <alignment horizontal="right"/>
    </xf>
    <xf numFmtId="0" fontId="17" fillId="34" borderId="0" xfId="0" applyFont="1" applyFill="1" applyAlignment="1">
      <alignment/>
    </xf>
    <xf numFmtId="0" fontId="18" fillId="34" borderId="0" xfId="0" applyFont="1" applyFill="1" applyAlignment="1">
      <alignment/>
    </xf>
    <xf numFmtId="1" fontId="0" fillId="34" borderId="0" xfId="0" applyNumberFormat="1" applyFill="1" applyAlignment="1">
      <alignment/>
    </xf>
    <xf numFmtId="0" fontId="2" fillId="33" borderId="45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3" fillId="33" borderId="10" xfId="0" applyFont="1" applyFill="1" applyBorder="1" applyAlignment="1">
      <alignment horizontal="center" wrapText="1"/>
    </xf>
    <xf numFmtId="0" fontId="25" fillId="33" borderId="10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46" xfId="0" applyFont="1" applyFill="1" applyBorder="1" applyAlignment="1">
      <alignment/>
    </xf>
    <xf numFmtId="0" fontId="2" fillId="33" borderId="47" xfId="0" applyFont="1" applyFill="1" applyBorder="1" applyAlignment="1">
      <alignment/>
    </xf>
    <xf numFmtId="0" fontId="6" fillId="33" borderId="11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2" fillId="0" borderId="45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2" fillId="4" borderId="10" xfId="0" applyFont="1" applyFill="1" applyBorder="1" applyAlignment="1">
      <alignment/>
    </xf>
    <xf numFmtId="0" fontId="6" fillId="4" borderId="10" xfId="0" applyFont="1" applyFill="1" applyBorder="1" applyAlignment="1">
      <alignment horizontal="center"/>
    </xf>
    <xf numFmtId="0" fontId="28" fillId="4" borderId="10" xfId="0" applyFont="1" applyFill="1" applyBorder="1" applyAlignment="1">
      <alignment/>
    </xf>
    <xf numFmtId="0" fontId="2" fillId="4" borderId="45" xfId="0" applyFont="1" applyFill="1" applyBorder="1" applyAlignment="1">
      <alignment/>
    </xf>
    <xf numFmtId="0" fontId="29" fillId="33" borderId="10" xfId="0" applyFont="1" applyFill="1" applyBorder="1" applyAlignment="1">
      <alignment horizontal="center" vertical="center"/>
    </xf>
    <xf numFmtId="49" fontId="0" fillId="33" borderId="0" xfId="0" applyNumberFormat="1" applyFill="1" applyAlignment="1">
      <alignment/>
    </xf>
    <xf numFmtId="49" fontId="0" fillId="33" borderId="10" xfId="0" applyNumberFormat="1" applyFill="1" applyBorder="1" applyAlignment="1">
      <alignment/>
    </xf>
    <xf numFmtId="49" fontId="0" fillId="4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49" fontId="0" fillId="33" borderId="41" xfId="0" applyNumberFormat="1" applyFill="1" applyBorder="1" applyAlignment="1">
      <alignment/>
    </xf>
    <xf numFmtId="49" fontId="0" fillId="33" borderId="41" xfId="0" applyNumberFormat="1" applyFont="1" applyFill="1" applyBorder="1" applyAlignment="1">
      <alignment/>
    </xf>
    <xf numFmtId="49" fontId="22" fillId="33" borderId="0" xfId="0" applyNumberFormat="1" applyFont="1" applyFill="1" applyAlignment="1">
      <alignment/>
    </xf>
    <xf numFmtId="0" fontId="25" fillId="33" borderId="10" xfId="0" applyFont="1" applyFill="1" applyBorder="1" applyAlignment="1">
      <alignment horizontal="left" vertical="center" wrapText="1"/>
    </xf>
    <xf numFmtId="0" fontId="30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 wrapText="1"/>
    </xf>
    <xf numFmtId="0" fontId="14" fillId="33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1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31" fillId="33" borderId="10" xfId="0" applyFont="1" applyFill="1" applyBorder="1" applyAlignment="1">
      <alignment horizontal="right" wrapText="1"/>
    </xf>
    <xf numFmtId="0" fontId="11" fillId="33" borderId="10" xfId="0" applyFont="1" applyFill="1" applyBorder="1" applyAlignment="1">
      <alignment horizontal="right" wrapText="1"/>
    </xf>
    <xf numFmtId="49" fontId="71" fillId="33" borderId="10" xfId="0" applyNumberFormat="1" applyFont="1" applyFill="1" applyBorder="1" applyAlignment="1">
      <alignment/>
    </xf>
    <xf numFmtId="49" fontId="72" fillId="33" borderId="10" xfId="0" applyNumberFormat="1" applyFont="1" applyFill="1" applyBorder="1" applyAlignment="1">
      <alignment/>
    </xf>
    <xf numFmtId="49" fontId="71" fillId="33" borderId="10" xfId="0" applyNumberFormat="1" applyFont="1" applyFill="1" applyBorder="1" applyAlignment="1">
      <alignment wrapText="1"/>
    </xf>
    <xf numFmtId="49" fontId="71" fillId="0" borderId="10" xfId="0" applyNumberFormat="1" applyFont="1" applyFill="1" applyBorder="1" applyAlignment="1">
      <alignment wrapText="1"/>
    </xf>
    <xf numFmtId="2" fontId="2" fillId="33" borderId="12" xfId="0" applyNumberFormat="1" applyFont="1" applyFill="1" applyBorder="1" applyAlignment="1">
      <alignment vertical="center"/>
    </xf>
    <xf numFmtId="0" fontId="6" fillId="34" borderId="36" xfId="0" applyFont="1" applyFill="1" applyBorder="1" applyAlignment="1">
      <alignment horizontal="center"/>
    </xf>
    <xf numFmtId="0" fontId="6" fillId="34" borderId="48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23" fillId="34" borderId="24" xfId="0" applyFont="1" applyFill="1" applyBorder="1" applyAlignment="1">
      <alignment horizontal="center" wrapText="1"/>
    </xf>
    <xf numFmtId="0" fontId="6" fillId="34" borderId="25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23" fillId="34" borderId="49" xfId="0" applyFont="1" applyFill="1" applyBorder="1" applyAlignment="1">
      <alignment horizontal="center" wrapText="1"/>
    </xf>
    <xf numFmtId="0" fontId="6" fillId="34" borderId="50" xfId="0" applyFont="1" applyFill="1" applyBorder="1" applyAlignment="1">
      <alignment horizontal="center"/>
    </xf>
    <xf numFmtId="0" fontId="6" fillId="34" borderId="51" xfId="0" applyFont="1" applyFill="1" applyBorder="1" applyAlignment="1">
      <alignment horizontal="center"/>
    </xf>
    <xf numFmtId="0" fontId="0" fillId="34" borderId="5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23" fillId="34" borderId="25" xfId="0" applyFont="1" applyFill="1" applyBorder="1" applyAlignment="1">
      <alignment horizontal="center" wrapText="1"/>
    </xf>
    <xf numFmtId="0" fontId="23" fillId="34" borderId="18" xfId="0" applyFont="1" applyFill="1" applyBorder="1" applyAlignment="1">
      <alignment horizontal="center" wrapText="1"/>
    </xf>
    <xf numFmtId="0" fontId="23" fillId="34" borderId="50" xfId="0" applyFont="1" applyFill="1" applyBorder="1" applyAlignment="1">
      <alignment horizontal="center" wrapText="1"/>
    </xf>
    <xf numFmtId="0" fontId="23" fillId="34" borderId="51" xfId="0" applyFont="1" applyFill="1" applyBorder="1" applyAlignment="1">
      <alignment horizontal="center" wrapText="1"/>
    </xf>
    <xf numFmtId="0" fontId="23" fillId="34" borderId="53" xfId="0" applyFont="1" applyFill="1" applyBorder="1" applyAlignment="1">
      <alignment horizontal="center" wrapText="1"/>
    </xf>
    <xf numFmtId="0" fontId="6" fillId="34" borderId="35" xfId="0" applyFont="1" applyFill="1" applyBorder="1" applyAlignment="1">
      <alignment horizontal="center"/>
    </xf>
    <xf numFmtId="0" fontId="6" fillId="34" borderId="30" xfId="0" applyFont="1" applyFill="1" applyBorder="1" applyAlignment="1">
      <alignment horizontal="center"/>
    </xf>
    <xf numFmtId="0" fontId="23" fillId="34" borderId="35" xfId="0" applyFont="1" applyFill="1" applyBorder="1" applyAlignment="1">
      <alignment horizontal="center" wrapText="1"/>
    </xf>
    <xf numFmtId="0" fontId="23" fillId="34" borderId="29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 vertical="center"/>
    </xf>
    <xf numFmtId="0" fontId="29" fillId="33" borderId="11" xfId="0" applyFont="1" applyFill="1" applyBorder="1" applyAlignment="1">
      <alignment horizontal="center"/>
    </xf>
    <xf numFmtId="0" fontId="29" fillId="33" borderId="50" xfId="0" applyFont="1" applyFill="1" applyBorder="1" applyAlignment="1">
      <alignment horizontal="center"/>
    </xf>
    <xf numFmtId="0" fontId="29" fillId="33" borderId="12" xfId="0" applyFont="1" applyFill="1" applyBorder="1" applyAlignment="1">
      <alignment horizontal="center"/>
    </xf>
    <xf numFmtId="49" fontId="29" fillId="33" borderId="11" xfId="0" applyNumberFormat="1" applyFont="1" applyFill="1" applyBorder="1" applyAlignment="1">
      <alignment horizontal="center" textRotation="90" wrapText="1"/>
    </xf>
    <xf numFmtId="49" fontId="29" fillId="33" borderId="50" xfId="0" applyNumberFormat="1" applyFont="1" applyFill="1" applyBorder="1" applyAlignment="1">
      <alignment horizontal="center" textRotation="90" wrapText="1"/>
    </xf>
    <xf numFmtId="49" fontId="29" fillId="33" borderId="12" xfId="0" applyNumberFormat="1" applyFont="1" applyFill="1" applyBorder="1" applyAlignment="1">
      <alignment horizontal="center" textRotation="90" wrapText="1"/>
    </xf>
    <xf numFmtId="0" fontId="10" fillId="33" borderId="54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/>
    </xf>
    <xf numFmtId="0" fontId="29" fillId="33" borderId="50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left" wrapText="1"/>
    </xf>
    <xf numFmtId="0" fontId="8" fillId="33" borderId="22" xfId="0" applyFont="1" applyFill="1" applyBorder="1" applyAlignment="1">
      <alignment horizontal="left" wrapText="1"/>
    </xf>
    <xf numFmtId="0" fontId="8" fillId="33" borderId="45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right" vertical="center"/>
    </xf>
    <xf numFmtId="0" fontId="2" fillId="33" borderId="54" xfId="0" applyFont="1" applyFill="1" applyBorder="1" applyAlignment="1">
      <alignment horizontal="right" vertical="center"/>
    </xf>
    <xf numFmtId="0" fontId="2" fillId="33" borderId="47" xfId="0" applyFont="1" applyFill="1" applyBorder="1" applyAlignment="1">
      <alignment horizontal="right" vertical="center"/>
    </xf>
    <xf numFmtId="0" fontId="2" fillId="33" borderId="41" xfId="0" applyFont="1" applyFill="1" applyBorder="1" applyAlignment="1">
      <alignment horizontal="right" vertical="center"/>
    </xf>
    <xf numFmtId="0" fontId="2" fillId="33" borderId="22" xfId="0" applyFont="1" applyFill="1" applyBorder="1" applyAlignment="1">
      <alignment horizontal="right" vertical="center"/>
    </xf>
    <xf numFmtId="0" fontId="2" fillId="33" borderId="45" xfId="0" applyFont="1" applyFill="1" applyBorder="1" applyAlignment="1">
      <alignment horizontal="right" vertical="center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left"/>
    </xf>
    <xf numFmtId="4" fontId="0" fillId="33" borderId="0" xfId="0" applyNumberFormat="1" applyFont="1" applyFill="1" applyAlignment="1">
      <alignment horizontal="center" vertical="top" wrapText="1"/>
    </xf>
    <xf numFmtId="0" fontId="32" fillId="33" borderId="11" xfId="0" applyFont="1" applyFill="1" applyBorder="1" applyAlignment="1">
      <alignment horizontal="center" vertical="center"/>
    </xf>
    <xf numFmtId="0" fontId="32" fillId="33" borderId="51" xfId="0" applyFont="1" applyFill="1" applyBorder="1" applyAlignment="1">
      <alignment horizontal="center" vertical="center"/>
    </xf>
    <xf numFmtId="0" fontId="32" fillId="33" borderId="11" xfId="0" applyFont="1" applyFill="1" applyBorder="1" applyAlignment="1">
      <alignment horizontal="center" vertical="center" wrapText="1"/>
    </xf>
    <xf numFmtId="0" fontId="32" fillId="33" borderId="50" xfId="0" applyFont="1" applyFill="1" applyBorder="1" applyAlignment="1">
      <alignment horizontal="center" vertical="center" wrapText="1"/>
    </xf>
    <xf numFmtId="0" fontId="32" fillId="33" borderId="12" xfId="0" applyFont="1" applyFill="1" applyBorder="1" applyAlignment="1">
      <alignment horizontal="center" vertical="center" wrapText="1"/>
    </xf>
    <xf numFmtId="0" fontId="29" fillId="33" borderId="45" xfId="0" applyFont="1" applyFill="1" applyBorder="1" applyAlignment="1">
      <alignment horizontal="center"/>
    </xf>
    <xf numFmtId="0" fontId="29" fillId="33" borderId="11" xfId="0" applyFont="1" applyFill="1" applyBorder="1" applyAlignment="1">
      <alignment horizontal="center" vertical="center" textRotation="90" wrapText="1"/>
    </xf>
    <xf numFmtId="0" fontId="29" fillId="33" borderId="50" xfId="0" applyFont="1" applyFill="1" applyBorder="1" applyAlignment="1">
      <alignment horizontal="center" vertical="center" textRotation="90" wrapText="1"/>
    </xf>
    <xf numFmtId="0" fontId="29" fillId="33" borderId="12" xfId="0" applyFont="1" applyFill="1" applyBorder="1" applyAlignment="1">
      <alignment horizontal="center" vertical="center" textRotation="90" wrapText="1"/>
    </xf>
    <xf numFmtId="0" fontId="29" fillId="33" borderId="41" xfId="0" applyFont="1" applyFill="1" applyBorder="1" applyAlignment="1">
      <alignment horizontal="center"/>
    </xf>
    <xf numFmtId="0" fontId="32" fillId="33" borderId="51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89"/>
  <sheetViews>
    <sheetView zoomScalePageLayoutView="0" workbookViewId="0" topLeftCell="A63">
      <selection activeCell="D81" sqref="D81"/>
    </sheetView>
  </sheetViews>
  <sheetFormatPr defaultColWidth="9.140625" defaultRowHeight="12.75"/>
  <cols>
    <col min="1" max="1" width="7.00390625" style="35" customWidth="1"/>
    <col min="2" max="2" width="16.28125" style="35" customWidth="1"/>
    <col min="3" max="3" width="3.8515625" style="35" hidden="1" customWidth="1"/>
    <col min="4" max="4" width="8.7109375" style="35" customWidth="1"/>
    <col min="5" max="5" width="4.8515625" style="35" customWidth="1"/>
    <col min="6" max="6" width="7.28125" style="35" customWidth="1"/>
    <col min="7" max="7" width="6.57421875" style="35" customWidth="1"/>
    <col min="8" max="8" width="9.28125" style="35" customWidth="1"/>
    <col min="9" max="9" width="6.8515625" style="35" customWidth="1"/>
    <col min="10" max="10" width="11.28125" style="35" customWidth="1"/>
    <col min="11" max="11" width="6.421875" style="35" customWidth="1"/>
    <col min="12" max="12" width="8.421875" style="35" customWidth="1"/>
    <col min="13" max="13" width="6.421875" style="35" customWidth="1"/>
    <col min="14" max="14" width="10.28125" style="106" customWidth="1"/>
    <col min="15" max="15" width="8.57421875" style="35" customWidth="1"/>
    <col min="16" max="16384" width="9.140625" style="35" customWidth="1"/>
  </cols>
  <sheetData>
    <row r="1" spans="2:14" ht="36.75" customHeight="1" thickBot="1">
      <c r="B1" s="51" t="s">
        <v>54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  <c r="N1" s="53"/>
    </row>
    <row r="2" spans="2:14" s="36" customFormat="1" ht="12" customHeight="1">
      <c r="B2" s="54"/>
      <c r="C2" s="55"/>
      <c r="D2" s="158" t="s">
        <v>33</v>
      </c>
      <c r="E2" s="161" t="s">
        <v>34</v>
      </c>
      <c r="F2" s="170" t="s">
        <v>32</v>
      </c>
      <c r="G2" s="155" t="s">
        <v>29</v>
      </c>
      <c r="H2" s="156"/>
      <c r="I2" s="155" t="s">
        <v>51</v>
      </c>
      <c r="J2" s="156"/>
      <c r="K2" s="155" t="s">
        <v>31</v>
      </c>
      <c r="L2" s="157"/>
      <c r="M2" s="155" t="s">
        <v>50</v>
      </c>
      <c r="N2" s="156"/>
    </row>
    <row r="3" spans="2:14" s="36" customFormat="1" ht="10.5" customHeight="1">
      <c r="B3" s="56" t="s">
        <v>55</v>
      </c>
      <c r="C3" s="37"/>
      <c r="D3" s="159"/>
      <c r="E3" s="162"/>
      <c r="F3" s="171"/>
      <c r="G3" s="38" t="s">
        <v>23</v>
      </c>
      <c r="H3" s="57" t="s">
        <v>30</v>
      </c>
      <c r="I3" s="38" t="s">
        <v>23</v>
      </c>
      <c r="J3" s="57" t="s">
        <v>30</v>
      </c>
      <c r="K3" s="58" t="s">
        <v>23</v>
      </c>
      <c r="L3" s="59" t="s">
        <v>30</v>
      </c>
      <c r="M3" s="38" t="s">
        <v>23</v>
      </c>
      <c r="N3" s="60" t="s">
        <v>30</v>
      </c>
    </row>
    <row r="4" spans="2:14" s="36" customFormat="1" ht="9" customHeight="1" thickBot="1">
      <c r="B4" s="61"/>
      <c r="C4" s="39"/>
      <c r="D4" s="160"/>
      <c r="E4" s="163"/>
      <c r="F4" s="172"/>
      <c r="G4" s="40" t="s">
        <v>24</v>
      </c>
      <c r="H4" s="62" t="s">
        <v>25</v>
      </c>
      <c r="I4" s="40" t="s">
        <v>24</v>
      </c>
      <c r="J4" s="62" t="s">
        <v>25</v>
      </c>
      <c r="K4" s="40" t="s">
        <v>24</v>
      </c>
      <c r="L4" s="63" t="s">
        <v>25</v>
      </c>
      <c r="M4" s="40" t="s">
        <v>24</v>
      </c>
      <c r="N4" s="64" t="s">
        <v>25</v>
      </c>
    </row>
    <row r="5" spans="2:18" ht="13.5" customHeight="1">
      <c r="B5" s="42" t="s">
        <v>0</v>
      </c>
      <c r="C5" s="41"/>
      <c r="D5" s="27">
        <v>900</v>
      </c>
      <c r="E5" s="28">
        <v>1</v>
      </c>
      <c r="F5" s="29">
        <v>2</v>
      </c>
      <c r="G5" s="30">
        <v>48</v>
      </c>
      <c r="H5" s="32">
        <f aca="true" t="shared" si="0" ref="H5:H23">PRODUCT(G5,F5)</f>
        <v>96</v>
      </c>
      <c r="I5" s="65">
        <v>49.6</v>
      </c>
      <c r="J5" s="31">
        <f aca="true" t="shared" si="1" ref="J5:J23">PRODUCT(I5,F5)</f>
        <v>99.2</v>
      </c>
      <c r="K5" s="25">
        <v>42</v>
      </c>
      <c r="L5" s="32">
        <f aca="true" t="shared" si="2" ref="L5:L23">PRODUCT(K5,F5)</f>
        <v>84</v>
      </c>
      <c r="M5" s="25">
        <v>54</v>
      </c>
      <c r="N5" s="33">
        <f aca="true" t="shared" si="3" ref="N5:N15">PRODUCT(F5,M5)</f>
        <v>108</v>
      </c>
      <c r="R5" s="47"/>
    </row>
    <row r="6" spans="2:18" ht="13.5" customHeight="1">
      <c r="B6" s="42" t="s">
        <v>1</v>
      </c>
      <c r="C6" s="41"/>
      <c r="D6" s="27">
        <v>900</v>
      </c>
      <c r="E6" s="28">
        <v>1</v>
      </c>
      <c r="F6" s="29">
        <v>6</v>
      </c>
      <c r="G6" s="30">
        <v>48</v>
      </c>
      <c r="H6" s="32">
        <f t="shared" si="0"/>
        <v>288</v>
      </c>
      <c r="I6" s="25">
        <v>49.6</v>
      </c>
      <c r="J6" s="31">
        <f t="shared" si="1"/>
        <v>297.6</v>
      </c>
      <c r="K6" s="25">
        <v>42</v>
      </c>
      <c r="L6" s="32">
        <f t="shared" si="2"/>
        <v>252</v>
      </c>
      <c r="M6" s="25">
        <v>54</v>
      </c>
      <c r="N6" s="33">
        <f t="shared" si="3"/>
        <v>324</v>
      </c>
      <c r="Q6" s="47"/>
      <c r="R6" s="47"/>
    </row>
    <row r="7" spans="2:14" ht="13.5" customHeight="1">
      <c r="B7" s="42" t="s">
        <v>3</v>
      </c>
      <c r="C7" s="41"/>
      <c r="D7" s="27">
        <v>900</v>
      </c>
      <c r="E7" s="28">
        <v>1</v>
      </c>
      <c r="F7" s="29">
        <v>4</v>
      </c>
      <c r="G7" s="30">
        <v>48</v>
      </c>
      <c r="H7" s="32">
        <f t="shared" si="0"/>
        <v>192</v>
      </c>
      <c r="I7" s="66">
        <v>49.6</v>
      </c>
      <c r="J7" s="31">
        <f t="shared" si="1"/>
        <v>198.4</v>
      </c>
      <c r="K7" s="25">
        <v>42</v>
      </c>
      <c r="L7" s="32">
        <f t="shared" si="2"/>
        <v>168</v>
      </c>
      <c r="M7" s="25">
        <v>54</v>
      </c>
      <c r="N7" s="33">
        <f t="shared" si="3"/>
        <v>216</v>
      </c>
    </row>
    <row r="8" spans="2:14" ht="13.5" customHeight="1">
      <c r="B8" s="42" t="s">
        <v>4</v>
      </c>
      <c r="C8" s="41"/>
      <c r="D8" s="27">
        <v>900</v>
      </c>
      <c r="E8" s="28">
        <v>2</v>
      </c>
      <c r="F8" s="29">
        <v>6</v>
      </c>
      <c r="G8" s="30">
        <v>57</v>
      </c>
      <c r="H8" s="32">
        <f t="shared" si="0"/>
        <v>342</v>
      </c>
      <c r="I8" s="65">
        <v>66.9</v>
      </c>
      <c r="J8" s="31">
        <f t="shared" si="1"/>
        <v>401.40000000000003</v>
      </c>
      <c r="K8" s="25">
        <v>62</v>
      </c>
      <c r="L8" s="32">
        <f t="shared" si="2"/>
        <v>372</v>
      </c>
      <c r="M8" s="25">
        <v>73</v>
      </c>
      <c r="N8" s="33">
        <f t="shared" si="3"/>
        <v>438</v>
      </c>
    </row>
    <row r="9" spans="2:14" ht="13.5" customHeight="1">
      <c r="B9" s="42" t="s">
        <v>5</v>
      </c>
      <c r="C9" s="41"/>
      <c r="D9" s="27">
        <v>900</v>
      </c>
      <c r="E9" s="28">
        <v>1</v>
      </c>
      <c r="F9" s="29">
        <v>2</v>
      </c>
      <c r="G9" s="30">
        <v>48</v>
      </c>
      <c r="H9" s="32">
        <f t="shared" si="0"/>
        <v>96</v>
      </c>
      <c r="I9" s="65">
        <v>49.6</v>
      </c>
      <c r="J9" s="31">
        <f t="shared" si="1"/>
        <v>99.2</v>
      </c>
      <c r="K9" s="25">
        <v>42</v>
      </c>
      <c r="L9" s="32">
        <f t="shared" si="2"/>
        <v>84</v>
      </c>
      <c r="M9" s="25">
        <v>54</v>
      </c>
      <c r="N9" s="33">
        <f t="shared" si="3"/>
        <v>108</v>
      </c>
    </row>
    <row r="10" spans="2:14" ht="13.5" customHeight="1">
      <c r="B10" s="42" t="s">
        <v>6</v>
      </c>
      <c r="C10" s="41"/>
      <c r="D10" s="27">
        <v>900</v>
      </c>
      <c r="E10" s="28">
        <v>1</v>
      </c>
      <c r="F10" s="29">
        <v>14</v>
      </c>
      <c r="G10" s="30">
        <v>48</v>
      </c>
      <c r="H10" s="32">
        <f t="shared" si="0"/>
        <v>672</v>
      </c>
      <c r="I10" s="65">
        <v>49.6</v>
      </c>
      <c r="J10" s="31">
        <f t="shared" si="1"/>
        <v>694.4</v>
      </c>
      <c r="K10" s="25">
        <v>42</v>
      </c>
      <c r="L10" s="32">
        <f t="shared" si="2"/>
        <v>588</v>
      </c>
      <c r="M10" s="25">
        <v>54</v>
      </c>
      <c r="N10" s="33">
        <f t="shared" si="3"/>
        <v>756</v>
      </c>
    </row>
    <row r="11" spans="2:14" ht="13.5" customHeight="1">
      <c r="B11" s="42" t="s">
        <v>7</v>
      </c>
      <c r="C11" s="41"/>
      <c r="D11" s="27">
        <v>900</v>
      </c>
      <c r="E11" s="28">
        <v>1</v>
      </c>
      <c r="F11" s="29">
        <v>5</v>
      </c>
      <c r="G11" s="30">
        <v>48</v>
      </c>
      <c r="H11" s="32">
        <f t="shared" si="0"/>
        <v>240</v>
      </c>
      <c r="I11" s="67">
        <v>49.6</v>
      </c>
      <c r="J11" s="31">
        <f t="shared" si="1"/>
        <v>248</v>
      </c>
      <c r="K11" s="25">
        <v>42</v>
      </c>
      <c r="L11" s="32">
        <f t="shared" si="2"/>
        <v>210</v>
      </c>
      <c r="M11" s="25">
        <v>54</v>
      </c>
      <c r="N11" s="33">
        <f t="shared" si="3"/>
        <v>270</v>
      </c>
    </row>
    <row r="12" spans="2:14" ht="13.5" customHeight="1">
      <c r="B12" s="42" t="s">
        <v>37</v>
      </c>
      <c r="C12" s="41"/>
      <c r="D12" s="27">
        <v>900</v>
      </c>
      <c r="E12" s="28">
        <v>1</v>
      </c>
      <c r="F12" s="29">
        <v>5</v>
      </c>
      <c r="G12" s="30">
        <v>48</v>
      </c>
      <c r="H12" s="32">
        <f t="shared" si="0"/>
        <v>240</v>
      </c>
      <c r="I12" s="25">
        <v>49.6</v>
      </c>
      <c r="J12" s="31">
        <f t="shared" si="1"/>
        <v>248</v>
      </c>
      <c r="K12" s="25">
        <v>42</v>
      </c>
      <c r="L12" s="32">
        <f t="shared" si="2"/>
        <v>210</v>
      </c>
      <c r="M12" s="25">
        <v>54</v>
      </c>
      <c r="N12" s="33">
        <f t="shared" si="3"/>
        <v>270</v>
      </c>
    </row>
    <row r="13" spans="2:14" ht="13.5" customHeight="1">
      <c r="B13" s="42" t="s">
        <v>10</v>
      </c>
      <c r="C13" s="41"/>
      <c r="D13" s="27">
        <v>80</v>
      </c>
      <c r="E13" s="28">
        <v>1</v>
      </c>
      <c r="F13" s="29">
        <v>2</v>
      </c>
      <c r="G13" s="30">
        <v>98</v>
      </c>
      <c r="H13" s="32">
        <f t="shared" si="0"/>
        <v>196</v>
      </c>
      <c r="I13" s="25">
        <v>104.9</v>
      </c>
      <c r="J13" s="31">
        <f t="shared" si="1"/>
        <v>209.8</v>
      </c>
      <c r="K13" s="25">
        <v>110</v>
      </c>
      <c r="L13" s="32">
        <f t="shared" si="2"/>
        <v>220</v>
      </c>
      <c r="M13" s="25">
        <v>112</v>
      </c>
      <c r="N13" s="33">
        <f t="shared" si="3"/>
        <v>224</v>
      </c>
    </row>
    <row r="14" spans="2:14" ht="13.5" customHeight="1">
      <c r="B14" s="42" t="s">
        <v>47</v>
      </c>
      <c r="C14" s="41"/>
      <c r="D14" s="27">
        <v>80</v>
      </c>
      <c r="E14" s="28">
        <v>1</v>
      </c>
      <c r="F14" s="29">
        <v>1</v>
      </c>
      <c r="G14" s="30">
        <v>67</v>
      </c>
      <c r="H14" s="32">
        <f t="shared" si="0"/>
        <v>67</v>
      </c>
      <c r="I14" s="25">
        <v>69.5</v>
      </c>
      <c r="J14" s="31">
        <f t="shared" si="1"/>
        <v>69.5</v>
      </c>
      <c r="K14" s="25">
        <v>63</v>
      </c>
      <c r="L14" s="32">
        <f t="shared" si="2"/>
        <v>63</v>
      </c>
      <c r="M14" s="25">
        <v>78</v>
      </c>
      <c r="N14" s="33">
        <f t="shared" si="3"/>
        <v>78</v>
      </c>
    </row>
    <row r="15" spans="2:14" ht="13.5" customHeight="1">
      <c r="B15" s="42" t="s">
        <v>11</v>
      </c>
      <c r="C15" s="41"/>
      <c r="D15" s="27">
        <v>600</v>
      </c>
      <c r="E15" s="28">
        <v>1</v>
      </c>
      <c r="F15" s="29">
        <v>2</v>
      </c>
      <c r="G15" s="30">
        <v>49</v>
      </c>
      <c r="H15" s="32">
        <f t="shared" si="0"/>
        <v>98</v>
      </c>
      <c r="I15" s="25">
        <v>55.1</v>
      </c>
      <c r="J15" s="31">
        <f t="shared" si="1"/>
        <v>110.2</v>
      </c>
      <c r="K15" s="25">
        <v>42</v>
      </c>
      <c r="L15" s="32">
        <f t="shared" si="2"/>
        <v>84</v>
      </c>
      <c r="M15" s="25">
        <v>58</v>
      </c>
      <c r="N15" s="33">
        <f t="shared" si="3"/>
        <v>116</v>
      </c>
    </row>
    <row r="16" spans="2:16" ht="13.5" customHeight="1">
      <c r="B16" s="42" t="s">
        <v>13</v>
      </c>
      <c r="C16" s="41"/>
      <c r="D16" s="27">
        <v>600</v>
      </c>
      <c r="E16" s="28">
        <v>2</v>
      </c>
      <c r="F16" s="29">
        <v>4</v>
      </c>
      <c r="G16" s="30">
        <v>65</v>
      </c>
      <c r="H16" s="32">
        <f t="shared" si="0"/>
        <v>260</v>
      </c>
      <c r="I16" s="25">
        <v>72.8</v>
      </c>
      <c r="J16" s="31">
        <f t="shared" si="1"/>
        <v>291.2</v>
      </c>
      <c r="K16" s="25">
        <v>62</v>
      </c>
      <c r="L16" s="32">
        <f t="shared" si="2"/>
        <v>248</v>
      </c>
      <c r="M16" s="25">
        <v>78</v>
      </c>
      <c r="N16" s="33">
        <v>156</v>
      </c>
      <c r="O16" s="68">
        <v>312</v>
      </c>
      <c r="P16" s="49" t="s">
        <v>53</v>
      </c>
    </row>
    <row r="17" spans="2:16" ht="13.5" customHeight="1">
      <c r="B17" s="42" t="s">
        <v>14</v>
      </c>
      <c r="C17" s="41"/>
      <c r="D17" s="34" t="s">
        <v>43</v>
      </c>
      <c r="E17" s="28">
        <v>1</v>
      </c>
      <c r="F17" s="29">
        <v>2</v>
      </c>
      <c r="G17" s="30">
        <v>58</v>
      </c>
      <c r="H17" s="32">
        <f t="shared" si="0"/>
        <v>116</v>
      </c>
      <c r="I17" s="25">
        <v>63.7</v>
      </c>
      <c r="J17" s="31">
        <f t="shared" si="1"/>
        <v>127.4</v>
      </c>
      <c r="K17" s="25">
        <v>45</v>
      </c>
      <c r="L17" s="32">
        <f t="shared" si="2"/>
        <v>90</v>
      </c>
      <c r="M17" s="25">
        <v>70</v>
      </c>
      <c r="N17" s="33">
        <f aca="true" t="shared" si="4" ref="N17:N23">PRODUCT(F17,M17)</f>
        <v>140</v>
      </c>
      <c r="O17" s="69"/>
      <c r="P17" s="49"/>
    </row>
    <row r="18" spans="2:15" ht="13.5" customHeight="1">
      <c r="B18" s="25" t="s">
        <v>48</v>
      </c>
      <c r="C18" s="41"/>
      <c r="D18" s="34" t="s">
        <v>28</v>
      </c>
      <c r="E18" s="28">
        <v>1</v>
      </c>
      <c r="F18" s="29">
        <v>1</v>
      </c>
      <c r="G18" s="30">
        <v>58</v>
      </c>
      <c r="H18" s="32">
        <f t="shared" si="0"/>
        <v>58</v>
      </c>
      <c r="I18" s="25">
        <v>63.7</v>
      </c>
      <c r="J18" s="31">
        <f t="shared" si="1"/>
        <v>63.7</v>
      </c>
      <c r="K18" s="25">
        <v>45</v>
      </c>
      <c r="L18" s="32">
        <f t="shared" si="2"/>
        <v>45</v>
      </c>
      <c r="M18" s="25">
        <v>58</v>
      </c>
      <c r="N18" s="33">
        <f t="shared" si="4"/>
        <v>58</v>
      </c>
      <c r="O18" s="36"/>
    </row>
    <row r="19" spans="2:19" ht="13.5" customHeight="1">
      <c r="B19" s="42" t="s">
        <v>52</v>
      </c>
      <c r="C19" s="41"/>
      <c r="D19" s="34" t="s">
        <v>49</v>
      </c>
      <c r="E19" s="28">
        <v>1</v>
      </c>
      <c r="F19" s="29">
        <v>10</v>
      </c>
      <c r="G19" s="30">
        <v>33</v>
      </c>
      <c r="H19" s="32">
        <f t="shared" si="0"/>
        <v>330</v>
      </c>
      <c r="I19" s="25">
        <v>27.5</v>
      </c>
      <c r="J19" s="31">
        <f t="shared" si="1"/>
        <v>275</v>
      </c>
      <c r="K19" s="25">
        <v>25</v>
      </c>
      <c r="L19" s="32">
        <f t="shared" si="2"/>
        <v>250</v>
      </c>
      <c r="M19" s="25">
        <v>40</v>
      </c>
      <c r="N19" s="33">
        <f t="shared" si="4"/>
        <v>400</v>
      </c>
      <c r="O19" s="36"/>
      <c r="S19" s="47"/>
    </row>
    <row r="20" spans="2:19" ht="13.5" customHeight="1">
      <c r="B20" s="42" t="s">
        <v>38</v>
      </c>
      <c r="C20" s="41"/>
      <c r="D20" s="34" t="s">
        <v>40</v>
      </c>
      <c r="E20" s="28"/>
      <c r="F20" s="29">
        <v>2</v>
      </c>
      <c r="G20" s="30">
        <v>375</v>
      </c>
      <c r="H20" s="32">
        <f t="shared" si="0"/>
        <v>750</v>
      </c>
      <c r="I20" s="25">
        <v>34.5</v>
      </c>
      <c r="J20" s="31">
        <f t="shared" si="1"/>
        <v>69</v>
      </c>
      <c r="K20" s="25">
        <v>480</v>
      </c>
      <c r="L20" s="32">
        <f t="shared" si="2"/>
        <v>960</v>
      </c>
      <c r="M20" s="25">
        <v>420</v>
      </c>
      <c r="N20" s="33">
        <f t="shared" si="4"/>
        <v>840</v>
      </c>
      <c r="O20" s="36"/>
      <c r="S20" s="47"/>
    </row>
    <row r="21" spans="2:15" ht="13.5" customHeight="1">
      <c r="B21" s="42" t="s">
        <v>21</v>
      </c>
      <c r="C21" s="41"/>
      <c r="D21" s="34" t="s">
        <v>41</v>
      </c>
      <c r="E21" s="28">
        <v>1</v>
      </c>
      <c r="F21" s="29">
        <v>2</v>
      </c>
      <c r="G21" s="30">
        <v>46</v>
      </c>
      <c r="H21" s="32">
        <f t="shared" si="0"/>
        <v>92</v>
      </c>
      <c r="I21" s="25">
        <v>41.6</v>
      </c>
      <c r="J21" s="31">
        <f t="shared" si="1"/>
        <v>83.2</v>
      </c>
      <c r="K21" s="25">
        <v>38</v>
      </c>
      <c r="L21" s="32">
        <f t="shared" si="2"/>
        <v>76</v>
      </c>
      <c r="M21" s="25">
        <v>50</v>
      </c>
      <c r="N21" s="33">
        <f t="shared" si="4"/>
        <v>100</v>
      </c>
      <c r="O21" s="36"/>
    </row>
    <row r="22" spans="2:15" ht="13.5" customHeight="1" thickBot="1">
      <c r="B22" s="43" t="s">
        <v>22</v>
      </c>
      <c r="C22" s="70"/>
      <c r="D22" s="71" t="s">
        <v>41</v>
      </c>
      <c r="E22" s="28">
        <v>1</v>
      </c>
      <c r="F22" s="29">
        <v>2</v>
      </c>
      <c r="G22" s="30">
        <v>46</v>
      </c>
      <c r="H22" s="32">
        <f t="shared" si="0"/>
        <v>92</v>
      </c>
      <c r="I22" s="25">
        <v>41.6</v>
      </c>
      <c r="J22" s="31">
        <f t="shared" si="1"/>
        <v>83.2</v>
      </c>
      <c r="K22" s="25">
        <v>38</v>
      </c>
      <c r="L22" s="32">
        <f t="shared" si="2"/>
        <v>76</v>
      </c>
      <c r="M22" s="25">
        <v>50</v>
      </c>
      <c r="N22" s="33">
        <f t="shared" si="4"/>
        <v>100</v>
      </c>
      <c r="O22" s="36"/>
    </row>
    <row r="23" spans="2:15" ht="13.5" customHeight="1" thickBot="1">
      <c r="B23" s="42" t="s">
        <v>18</v>
      </c>
      <c r="C23" s="41"/>
      <c r="D23" s="34" t="s">
        <v>39</v>
      </c>
      <c r="E23" s="28">
        <v>1</v>
      </c>
      <c r="F23" s="29">
        <v>10</v>
      </c>
      <c r="G23" s="30">
        <v>46</v>
      </c>
      <c r="H23" s="32">
        <f t="shared" si="0"/>
        <v>460</v>
      </c>
      <c r="I23" s="72">
        <v>55.1</v>
      </c>
      <c r="J23" s="73">
        <f t="shared" si="1"/>
        <v>551</v>
      </c>
      <c r="K23" s="72">
        <v>42</v>
      </c>
      <c r="L23" s="74">
        <f t="shared" si="2"/>
        <v>420</v>
      </c>
      <c r="M23" s="65">
        <v>60</v>
      </c>
      <c r="N23" s="75">
        <f t="shared" si="4"/>
        <v>600</v>
      </c>
      <c r="O23" s="36"/>
    </row>
    <row r="24" spans="2:15" ht="13.5" customHeight="1">
      <c r="B24" s="76" t="s">
        <v>44</v>
      </c>
      <c r="C24" s="44"/>
      <c r="D24" s="45"/>
      <c r="E24" s="45"/>
      <c r="F24" s="45"/>
      <c r="G24" s="77"/>
      <c r="H24" s="78">
        <f>SUM(H5:H23)</f>
        <v>4685</v>
      </c>
      <c r="I24" s="79"/>
      <c r="J24" s="80">
        <f>SUM(J5:J23)</f>
        <v>4219.4</v>
      </c>
      <c r="K24" s="79"/>
      <c r="L24" s="80">
        <f>SUM(L5:L23)</f>
        <v>4500</v>
      </c>
      <c r="M24" s="81"/>
      <c r="N24" s="82">
        <f>SUM(N5:N23)</f>
        <v>5302</v>
      </c>
      <c r="O24" s="83">
        <v>5458</v>
      </c>
    </row>
    <row r="25" spans="2:15" ht="13.5" customHeight="1">
      <c r="B25" s="84" t="s">
        <v>42</v>
      </c>
      <c r="C25" s="46"/>
      <c r="D25" s="46"/>
      <c r="E25" s="46"/>
      <c r="F25" s="46"/>
      <c r="G25" s="85"/>
      <c r="H25" s="86">
        <f>PRODUCT(H24,0.23)</f>
        <v>1077.55</v>
      </c>
      <c r="I25" s="87"/>
      <c r="J25" s="86">
        <f>PRODUCT(J24,0.23)</f>
        <v>970.462</v>
      </c>
      <c r="K25" s="87"/>
      <c r="L25" s="86">
        <f>PRODUCT(L24,0.23)</f>
        <v>1035</v>
      </c>
      <c r="M25" s="87"/>
      <c r="N25" s="88">
        <f>PRODUCT(N24,0.23)</f>
        <v>1219.46</v>
      </c>
      <c r="O25" s="89">
        <f>PRODUCT(O24,0.23)</f>
        <v>1255.3400000000001</v>
      </c>
    </row>
    <row r="26" spans="2:15" ht="18.75" customHeight="1">
      <c r="B26" s="90" t="s">
        <v>36</v>
      </c>
      <c r="C26" s="47"/>
      <c r="D26" s="47"/>
      <c r="E26" s="47"/>
      <c r="F26" s="47"/>
      <c r="G26" s="91"/>
      <c r="H26" s="86">
        <f>SUM(H24:H25)</f>
        <v>5762.55</v>
      </c>
      <c r="I26" s="87"/>
      <c r="J26" s="86">
        <f>SUM(J24:J25)</f>
        <v>5189.861999999999</v>
      </c>
      <c r="K26" s="87"/>
      <c r="L26" s="86">
        <f>SUM(L24:L25)</f>
        <v>5535</v>
      </c>
      <c r="M26" s="87"/>
      <c r="N26" s="88">
        <f>SUM(N24:N25)</f>
        <v>6521.46</v>
      </c>
      <c r="O26" s="89">
        <f>SUM(O24:O25)</f>
        <v>6713.34</v>
      </c>
    </row>
    <row r="27" spans="2:15" ht="13.5" customHeight="1">
      <c r="B27" s="84" t="s">
        <v>35</v>
      </c>
      <c r="C27" s="46"/>
      <c r="D27" s="46"/>
      <c r="E27" s="46"/>
      <c r="F27" s="46"/>
      <c r="G27" s="85"/>
      <c r="H27" s="92">
        <v>0</v>
      </c>
      <c r="I27" s="91"/>
      <c r="J27" s="93">
        <v>250</v>
      </c>
      <c r="K27" s="91"/>
      <c r="L27" s="92">
        <v>147.6</v>
      </c>
      <c r="M27" s="91"/>
      <c r="N27" s="88">
        <v>300</v>
      </c>
      <c r="O27" s="83">
        <v>300</v>
      </c>
    </row>
    <row r="28" spans="2:15" s="48" customFormat="1" ht="21.75" customHeight="1" thickBot="1">
      <c r="B28" s="94" t="s">
        <v>27</v>
      </c>
      <c r="C28" s="95"/>
      <c r="D28" s="95"/>
      <c r="E28" s="95"/>
      <c r="F28" s="95"/>
      <c r="G28" s="96"/>
      <c r="H28" s="97">
        <f>SUM(H26:H27)</f>
        <v>5762.55</v>
      </c>
      <c r="I28" s="98"/>
      <c r="J28" s="97">
        <f>SUM(J26:J27)</f>
        <v>5439.861999999999</v>
      </c>
      <c r="K28" s="98"/>
      <c r="L28" s="97">
        <f>SUM(L26:L27)</f>
        <v>5682.6</v>
      </c>
      <c r="M28" s="98"/>
      <c r="N28" s="99">
        <f>SUM(N26:N27)</f>
        <v>6821.46</v>
      </c>
      <c r="O28" s="100">
        <f>SUM(O26:O27)</f>
        <v>7013.34</v>
      </c>
    </row>
    <row r="31" spans="8:14" s="50" customFormat="1" ht="57" customHeight="1">
      <c r="H31" s="50">
        <f>SUM(H5:H23)</f>
        <v>4685</v>
      </c>
      <c r="J31" s="50">
        <f>SUM(J5:J23)</f>
        <v>4219.4</v>
      </c>
      <c r="L31" s="50">
        <f>SUM(L5:L23)</f>
        <v>4500</v>
      </c>
      <c r="N31" s="101">
        <f>SUM(N5:N23)</f>
        <v>5302</v>
      </c>
    </row>
    <row r="32" spans="2:14" ht="36.75" customHeight="1">
      <c r="B32" s="102" t="s">
        <v>54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52"/>
      <c r="N32" s="53"/>
    </row>
    <row r="33" spans="2:14" s="50" customFormat="1" ht="16.5" customHeight="1" thickBot="1">
      <c r="B33" s="103" t="s">
        <v>56</v>
      </c>
      <c r="N33" s="101"/>
    </row>
    <row r="34" spans="2:14" s="36" customFormat="1" ht="12" customHeight="1">
      <c r="B34" s="54"/>
      <c r="C34" s="55"/>
      <c r="D34" s="158" t="s">
        <v>33</v>
      </c>
      <c r="E34" s="161" t="s">
        <v>34</v>
      </c>
      <c r="F34" s="170" t="s">
        <v>32</v>
      </c>
      <c r="G34" s="155" t="s">
        <v>29</v>
      </c>
      <c r="H34" s="156"/>
      <c r="I34" s="155" t="s">
        <v>51</v>
      </c>
      <c r="J34" s="156"/>
      <c r="K34" s="155" t="s">
        <v>31</v>
      </c>
      <c r="L34" s="157"/>
      <c r="M34" s="155" t="s">
        <v>50</v>
      </c>
      <c r="N34" s="156"/>
    </row>
    <row r="35" spans="2:14" s="36" customFormat="1" ht="10.5" customHeight="1">
      <c r="B35" s="56" t="s">
        <v>55</v>
      </c>
      <c r="C35" s="37"/>
      <c r="D35" s="159"/>
      <c r="E35" s="162"/>
      <c r="F35" s="171"/>
      <c r="G35" s="38" t="s">
        <v>23</v>
      </c>
      <c r="H35" s="57" t="s">
        <v>30</v>
      </c>
      <c r="I35" s="38" t="s">
        <v>23</v>
      </c>
      <c r="J35" s="57" t="s">
        <v>30</v>
      </c>
      <c r="K35" s="58" t="s">
        <v>23</v>
      </c>
      <c r="L35" s="59" t="s">
        <v>30</v>
      </c>
      <c r="M35" s="38" t="s">
        <v>23</v>
      </c>
      <c r="N35" s="60" t="s">
        <v>30</v>
      </c>
    </row>
    <row r="36" spans="2:14" s="36" customFormat="1" ht="9" customHeight="1" thickBot="1">
      <c r="B36" s="61"/>
      <c r="C36" s="39"/>
      <c r="D36" s="160"/>
      <c r="E36" s="163"/>
      <c r="F36" s="172"/>
      <c r="G36" s="40" t="s">
        <v>24</v>
      </c>
      <c r="H36" s="62" t="s">
        <v>25</v>
      </c>
      <c r="I36" s="40" t="s">
        <v>24</v>
      </c>
      <c r="J36" s="62" t="s">
        <v>25</v>
      </c>
      <c r="K36" s="40" t="s">
        <v>24</v>
      </c>
      <c r="L36" s="63" t="s">
        <v>25</v>
      </c>
      <c r="M36" s="40" t="s">
        <v>24</v>
      </c>
      <c r="N36" s="64" t="s">
        <v>25</v>
      </c>
    </row>
    <row r="37" spans="2:18" ht="13.5" customHeight="1">
      <c r="B37" s="42" t="s">
        <v>0</v>
      </c>
      <c r="C37" s="41"/>
      <c r="D37" s="27">
        <v>900</v>
      </c>
      <c r="E37" s="28">
        <v>1</v>
      </c>
      <c r="F37" s="29">
        <v>2</v>
      </c>
      <c r="G37" s="30">
        <v>48</v>
      </c>
      <c r="H37" s="32">
        <f aca="true" t="shared" si="5" ref="H37:H55">PRODUCT(G37,F37)</f>
        <v>96</v>
      </c>
      <c r="I37" s="65">
        <v>49.6</v>
      </c>
      <c r="J37" s="31">
        <f aca="true" t="shared" si="6" ref="J37:J55">PRODUCT(I37,F37)</f>
        <v>99.2</v>
      </c>
      <c r="K37" s="25">
        <v>42</v>
      </c>
      <c r="L37" s="32">
        <f aca="true" t="shared" si="7" ref="L37:L55">PRODUCT(K37,F37)</f>
        <v>84</v>
      </c>
      <c r="M37" s="25">
        <v>54</v>
      </c>
      <c r="N37" s="33">
        <f aca="true" t="shared" si="8" ref="N37:N47">PRODUCT(F37,M37)</f>
        <v>108</v>
      </c>
      <c r="R37" s="47"/>
    </row>
    <row r="38" spans="2:18" ht="13.5" customHeight="1">
      <c r="B38" s="42" t="s">
        <v>1</v>
      </c>
      <c r="C38" s="41"/>
      <c r="D38" s="27">
        <v>900</v>
      </c>
      <c r="E38" s="28">
        <v>1</v>
      </c>
      <c r="F38" s="29">
        <v>6</v>
      </c>
      <c r="G38" s="30">
        <v>48</v>
      </c>
      <c r="H38" s="32">
        <f t="shared" si="5"/>
        <v>288</v>
      </c>
      <c r="I38" s="25">
        <v>49.6</v>
      </c>
      <c r="J38" s="31">
        <f t="shared" si="6"/>
        <v>297.6</v>
      </c>
      <c r="K38" s="25">
        <v>42</v>
      </c>
      <c r="L38" s="32">
        <f t="shared" si="7"/>
        <v>252</v>
      </c>
      <c r="M38" s="25">
        <v>54</v>
      </c>
      <c r="N38" s="33">
        <f t="shared" si="8"/>
        <v>324</v>
      </c>
      <c r="Q38" s="47"/>
      <c r="R38" s="47"/>
    </row>
    <row r="39" spans="2:14" ht="13.5" customHeight="1">
      <c r="B39" s="42" t="s">
        <v>3</v>
      </c>
      <c r="C39" s="41"/>
      <c r="D39" s="27">
        <v>900</v>
      </c>
      <c r="E39" s="28">
        <v>1</v>
      </c>
      <c r="F39" s="29">
        <v>4</v>
      </c>
      <c r="G39" s="30">
        <v>48</v>
      </c>
      <c r="H39" s="32">
        <f t="shared" si="5"/>
        <v>192</v>
      </c>
      <c r="I39" s="66">
        <v>49.6</v>
      </c>
      <c r="J39" s="31">
        <f t="shared" si="6"/>
        <v>198.4</v>
      </c>
      <c r="K39" s="25">
        <v>42</v>
      </c>
      <c r="L39" s="32">
        <f t="shared" si="7"/>
        <v>168</v>
      </c>
      <c r="M39" s="25">
        <v>54</v>
      </c>
      <c r="N39" s="33">
        <f t="shared" si="8"/>
        <v>216</v>
      </c>
    </row>
    <row r="40" spans="2:14" ht="13.5" customHeight="1">
      <c r="B40" s="42" t="s">
        <v>4</v>
      </c>
      <c r="C40" s="41"/>
      <c r="D40" s="27">
        <v>900</v>
      </c>
      <c r="E40" s="28">
        <v>2</v>
      </c>
      <c r="F40" s="29">
        <v>6</v>
      </c>
      <c r="G40" s="30">
        <v>57</v>
      </c>
      <c r="H40" s="32">
        <f t="shared" si="5"/>
        <v>342</v>
      </c>
      <c r="I40" s="65">
        <v>66.9</v>
      </c>
      <c r="J40" s="31">
        <f t="shared" si="6"/>
        <v>401.40000000000003</v>
      </c>
      <c r="K40" s="25">
        <v>62</v>
      </c>
      <c r="L40" s="32">
        <f t="shared" si="7"/>
        <v>372</v>
      </c>
      <c r="M40" s="25">
        <v>73</v>
      </c>
      <c r="N40" s="33">
        <f t="shared" si="8"/>
        <v>438</v>
      </c>
    </row>
    <row r="41" spans="2:14" ht="13.5" customHeight="1">
      <c r="B41" s="42" t="s">
        <v>5</v>
      </c>
      <c r="C41" s="41"/>
      <c r="D41" s="27">
        <v>900</v>
      </c>
      <c r="E41" s="28">
        <v>1</v>
      </c>
      <c r="F41" s="29">
        <v>2</v>
      </c>
      <c r="G41" s="30">
        <v>48</v>
      </c>
      <c r="H41" s="32">
        <f t="shared" si="5"/>
        <v>96</v>
      </c>
      <c r="I41" s="65">
        <v>49.6</v>
      </c>
      <c r="J41" s="31">
        <f t="shared" si="6"/>
        <v>99.2</v>
      </c>
      <c r="K41" s="25">
        <v>42</v>
      </c>
      <c r="L41" s="32">
        <f t="shared" si="7"/>
        <v>84</v>
      </c>
      <c r="M41" s="25">
        <v>54</v>
      </c>
      <c r="N41" s="33">
        <f t="shared" si="8"/>
        <v>108</v>
      </c>
    </row>
    <row r="42" spans="2:14" ht="13.5" customHeight="1">
      <c r="B42" s="42" t="s">
        <v>6</v>
      </c>
      <c r="C42" s="41"/>
      <c r="D42" s="27">
        <v>900</v>
      </c>
      <c r="E42" s="28">
        <v>1</v>
      </c>
      <c r="F42" s="29">
        <v>14</v>
      </c>
      <c r="G42" s="30">
        <v>48</v>
      </c>
      <c r="H42" s="32">
        <f t="shared" si="5"/>
        <v>672</v>
      </c>
      <c r="I42" s="65">
        <v>49.6</v>
      </c>
      <c r="J42" s="31">
        <f t="shared" si="6"/>
        <v>694.4</v>
      </c>
      <c r="K42" s="25">
        <v>42</v>
      </c>
      <c r="L42" s="32">
        <f t="shared" si="7"/>
        <v>588</v>
      </c>
      <c r="M42" s="25">
        <v>54</v>
      </c>
      <c r="N42" s="33">
        <f t="shared" si="8"/>
        <v>756</v>
      </c>
    </row>
    <row r="43" spans="2:14" ht="13.5" customHeight="1">
      <c r="B43" s="42" t="s">
        <v>7</v>
      </c>
      <c r="C43" s="41"/>
      <c r="D43" s="27">
        <v>900</v>
      </c>
      <c r="E43" s="28">
        <v>1</v>
      </c>
      <c r="F43" s="29">
        <v>5</v>
      </c>
      <c r="G43" s="30">
        <v>48</v>
      </c>
      <c r="H43" s="32">
        <f t="shared" si="5"/>
        <v>240</v>
      </c>
      <c r="I43" s="67">
        <v>49.6</v>
      </c>
      <c r="J43" s="31">
        <f t="shared" si="6"/>
        <v>248</v>
      </c>
      <c r="K43" s="25">
        <v>42</v>
      </c>
      <c r="L43" s="32">
        <f t="shared" si="7"/>
        <v>210</v>
      </c>
      <c r="M43" s="25">
        <v>54</v>
      </c>
      <c r="N43" s="33">
        <f t="shared" si="8"/>
        <v>270</v>
      </c>
    </row>
    <row r="44" spans="2:14" ht="13.5" customHeight="1">
      <c r="B44" s="42" t="s">
        <v>37</v>
      </c>
      <c r="C44" s="41"/>
      <c r="D44" s="27">
        <v>900</v>
      </c>
      <c r="E44" s="28">
        <v>1</v>
      </c>
      <c r="F44" s="29">
        <v>5</v>
      </c>
      <c r="G44" s="30">
        <v>48</v>
      </c>
      <c r="H44" s="32">
        <f t="shared" si="5"/>
        <v>240</v>
      </c>
      <c r="I44" s="25">
        <v>49.6</v>
      </c>
      <c r="J44" s="31">
        <f t="shared" si="6"/>
        <v>248</v>
      </c>
      <c r="K44" s="25">
        <v>42</v>
      </c>
      <c r="L44" s="32">
        <f t="shared" si="7"/>
        <v>210</v>
      </c>
      <c r="M44" s="25">
        <v>54</v>
      </c>
      <c r="N44" s="33">
        <f t="shared" si="8"/>
        <v>270</v>
      </c>
    </row>
    <row r="45" spans="2:14" ht="13.5" customHeight="1">
      <c r="B45" s="42" t="s">
        <v>10</v>
      </c>
      <c r="C45" s="41"/>
      <c r="D45" s="27">
        <v>80</v>
      </c>
      <c r="E45" s="28">
        <v>1</v>
      </c>
      <c r="F45" s="29">
        <v>2</v>
      </c>
      <c r="G45" s="30">
        <v>98</v>
      </c>
      <c r="H45" s="32">
        <f t="shared" si="5"/>
        <v>196</v>
      </c>
      <c r="I45" s="25">
        <v>104.9</v>
      </c>
      <c r="J45" s="31">
        <f t="shared" si="6"/>
        <v>209.8</v>
      </c>
      <c r="K45" s="25">
        <v>110</v>
      </c>
      <c r="L45" s="32">
        <f t="shared" si="7"/>
        <v>220</v>
      </c>
      <c r="M45" s="25">
        <v>112</v>
      </c>
      <c r="N45" s="33">
        <f t="shared" si="8"/>
        <v>224</v>
      </c>
    </row>
    <row r="46" spans="2:14" s="104" customFormat="1" ht="13.5" customHeight="1">
      <c r="B46" s="15" t="s">
        <v>47</v>
      </c>
      <c r="C46" s="16"/>
      <c r="D46" s="17">
        <v>80</v>
      </c>
      <c r="E46" s="18">
        <v>1</v>
      </c>
      <c r="F46" s="19">
        <v>0</v>
      </c>
      <c r="G46" s="20">
        <v>67</v>
      </c>
      <c r="H46" s="21">
        <f t="shared" si="5"/>
        <v>0</v>
      </c>
      <c r="I46" s="15">
        <v>69.5</v>
      </c>
      <c r="J46" s="22">
        <f t="shared" si="6"/>
        <v>0</v>
      </c>
      <c r="K46" s="15">
        <v>63</v>
      </c>
      <c r="L46" s="21">
        <f t="shared" si="7"/>
        <v>0</v>
      </c>
      <c r="M46" s="15">
        <v>78</v>
      </c>
      <c r="N46" s="23">
        <f t="shared" si="8"/>
        <v>0</v>
      </c>
    </row>
    <row r="47" spans="2:14" ht="13.5" customHeight="1">
      <c r="B47" s="42" t="s">
        <v>11</v>
      </c>
      <c r="C47" s="41"/>
      <c r="D47" s="27">
        <v>600</v>
      </c>
      <c r="E47" s="28">
        <v>1</v>
      </c>
      <c r="F47" s="29">
        <v>2</v>
      </c>
      <c r="G47" s="30">
        <v>49</v>
      </c>
      <c r="H47" s="32">
        <f t="shared" si="5"/>
        <v>98</v>
      </c>
      <c r="I47" s="25">
        <v>55.1</v>
      </c>
      <c r="J47" s="31">
        <f t="shared" si="6"/>
        <v>110.2</v>
      </c>
      <c r="K47" s="25">
        <v>42</v>
      </c>
      <c r="L47" s="32">
        <f t="shared" si="7"/>
        <v>84</v>
      </c>
      <c r="M47" s="25">
        <v>58</v>
      </c>
      <c r="N47" s="33">
        <f t="shared" si="8"/>
        <v>116</v>
      </c>
    </row>
    <row r="48" spans="2:16" ht="13.5" customHeight="1">
      <c r="B48" s="42" t="s">
        <v>13</v>
      </c>
      <c r="C48" s="41"/>
      <c r="D48" s="27">
        <v>600</v>
      </c>
      <c r="E48" s="28">
        <v>2</v>
      </c>
      <c r="F48" s="29">
        <v>4</v>
      </c>
      <c r="G48" s="30">
        <v>65</v>
      </c>
      <c r="H48" s="32">
        <f t="shared" si="5"/>
        <v>260</v>
      </c>
      <c r="I48" s="25">
        <v>72.8</v>
      </c>
      <c r="J48" s="31">
        <f t="shared" si="6"/>
        <v>291.2</v>
      </c>
      <c r="K48" s="25">
        <v>62</v>
      </c>
      <c r="L48" s="32">
        <f t="shared" si="7"/>
        <v>248</v>
      </c>
      <c r="M48" s="25">
        <v>78</v>
      </c>
      <c r="N48" s="33">
        <v>156</v>
      </c>
      <c r="O48" s="68">
        <v>312</v>
      </c>
      <c r="P48" s="49" t="s">
        <v>53</v>
      </c>
    </row>
    <row r="49" spans="2:16" ht="13.5" customHeight="1">
      <c r="B49" s="42" t="s">
        <v>14</v>
      </c>
      <c r="C49" s="41"/>
      <c r="D49" s="34" t="s">
        <v>43</v>
      </c>
      <c r="E49" s="28">
        <v>1</v>
      </c>
      <c r="F49" s="29">
        <v>2</v>
      </c>
      <c r="G49" s="30">
        <v>58</v>
      </c>
      <c r="H49" s="32">
        <f t="shared" si="5"/>
        <v>116</v>
      </c>
      <c r="I49" s="25">
        <v>63.7</v>
      </c>
      <c r="J49" s="31">
        <f t="shared" si="6"/>
        <v>127.4</v>
      </c>
      <c r="K49" s="25">
        <v>45</v>
      </c>
      <c r="L49" s="32">
        <f t="shared" si="7"/>
        <v>90</v>
      </c>
      <c r="M49" s="25">
        <v>70</v>
      </c>
      <c r="N49" s="33">
        <f aca="true" t="shared" si="9" ref="N49:N55">PRODUCT(F49,M49)</f>
        <v>140</v>
      </c>
      <c r="O49" s="69"/>
      <c r="P49" s="49"/>
    </row>
    <row r="50" spans="2:15" s="104" customFormat="1" ht="13.5" customHeight="1">
      <c r="B50" s="15" t="s">
        <v>48</v>
      </c>
      <c r="C50" s="16"/>
      <c r="D50" s="24" t="s">
        <v>28</v>
      </c>
      <c r="E50" s="18">
        <v>1</v>
      </c>
      <c r="F50" s="19">
        <v>0</v>
      </c>
      <c r="G50" s="20">
        <v>58</v>
      </c>
      <c r="H50" s="21">
        <f t="shared" si="5"/>
        <v>0</v>
      </c>
      <c r="I50" s="15">
        <v>63.7</v>
      </c>
      <c r="J50" s="22">
        <f t="shared" si="6"/>
        <v>0</v>
      </c>
      <c r="K50" s="15">
        <v>45</v>
      </c>
      <c r="L50" s="21">
        <f t="shared" si="7"/>
        <v>0</v>
      </c>
      <c r="M50" s="15">
        <v>58</v>
      </c>
      <c r="N50" s="23">
        <f t="shared" si="9"/>
        <v>0</v>
      </c>
      <c r="O50" s="105"/>
    </row>
    <row r="51" spans="2:19" ht="13.5" customHeight="1">
      <c r="B51" s="42" t="s">
        <v>52</v>
      </c>
      <c r="C51" s="41"/>
      <c r="D51" s="34" t="s">
        <v>49</v>
      </c>
      <c r="E51" s="28">
        <v>1</v>
      </c>
      <c r="F51" s="29">
        <v>10</v>
      </c>
      <c r="G51" s="30">
        <v>33</v>
      </c>
      <c r="H51" s="32">
        <f t="shared" si="5"/>
        <v>330</v>
      </c>
      <c r="I51" s="25">
        <v>27.5</v>
      </c>
      <c r="J51" s="31">
        <f t="shared" si="6"/>
        <v>275</v>
      </c>
      <c r="K51" s="25">
        <v>25</v>
      </c>
      <c r="L51" s="32">
        <f t="shared" si="7"/>
        <v>250</v>
      </c>
      <c r="M51" s="25">
        <v>40</v>
      </c>
      <c r="N51" s="33">
        <f t="shared" si="9"/>
        <v>400</v>
      </c>
      <c r="O51" s="36"/>
      <c r="S51" s="47"/>
    </row>
    <row r="52" spans="2:19" ht="13.5" customHeight="1">
      <c r="B52" s="42" t="s">
        <v>38</v>
      </c>
      <c r="C52" s="41"/>
      <c r="D52" s="34" t="s">
        <v>40</v>
      </c>
      <c r="E52" s="28"/>
      <c r="F52" s="29">
        <v>2</v>
      </c>
      <c r="G52" s="30">
        <v>375</v>
      </c>
      <c r="H52" s="32">
        <f t="shared" si="5"/>
        <v>750</v>
      </c>
      <c r="I52" s="25">
        <v>34.5</v>
      </c>
      <c r="J52" s="31">
        <f t="shared" si="6"/>
        <v>69</v>
      </c>
      <c r="K52" s="25">
        <v>480</v>
      </c>
      <c r="L52" s="32">
        <f t="shared" si="7"/>
        <v>960</v>
      </c>
      <c r="M52" s="25">
        <v>420</v>
      </c>
      <c r="N52" s="33">
        <f t="shared" si="9"/>
        <v>840</v>
      </c>
      <c r="O52" s="36"/>
      <c r="S52" s="47"/>
    </row>
    <row r="53" spans="2:15" ht="13.5" customHeight="1" thickBot="1">
      <c r="B53" s="42" t="s">
        <v>21</v>
      </c>
      <c r="C53" s="41"/>
      <c r="D53" s="34" t="s">
        <v>41</v>
      </c>
      <c r="E53" s="28">
        <v>1</v>
      </c>
      <c r="F53" s="29">
        <v>2</v>
      </c>
      <c r="G53" s="30">
        <v>46</v>
      </c>
      <c r="H53" s="32">
        <f t="shared" si="5"/>
        <v>92</v>
      </c>
      <c r="I53" s="25">
        <v>41.6</v>
      </c>
      <c r="J53" s="31">
        <f t="shared" si="6"/>
        <v>83.2</v>
      </c>
      <c r="K53" s="25">
        <v>38</v>
      </c>
      <c r="L53" s="32">
        <f t="shared" si="7"/>
        <v>76</v>
      </c>
      <c r="M53" s="25">
        <v>50</v>
      </c>
      <c r="N53" s="33">
        <f t="shared" si="9"/>
        <v>100</v>
      </c>
      <c r="O53" s="36"/>
    </row>
    <row r="54" spans="2:15" ht="13.5" customHeight="1" thickBot="1">
      <c r="B54" s="43" t="s">
        <v>22</v>
      </c>
      <c r="C54" s="70"/>
      <c r="D54" s="71" t="s">
        <v>41</v>
      </c>
      <c r="E54" s="28">
        <v>1</v>
      </c>
      <c r="F54" s="29">
        <v>2</v>
      </c>
      <c r="G54" s="30">
        <v>46</v>
      </c>
      <c r="H54" s="32">
        <f t="shared" si="5"/>
        <v>92</v>
      </c>
      <c r="I54" s="25">
        <v>41.6</v>
      </c>
      <c r="J54" s="31">
        <f t="shared" si="6"/>
        <v>83.2</v>
      </c>
      <c r="K54" s="25">
        <v>38</v>
      </c>
      <c r="L54" s="32">
        <f t="shared" si="7"/>
        <v>76</v>
      </c>
      <c r="M54" s="25">
        <v>50</v>
      </c>
      <c r="N54" s="33">
        <f t="shared" si="9"/>
        <v>100</v>
      </c>
      <c r="O54" s="82"/>
    </row>
    <row r="55" spans="2:15" ht="13.5" customHeight="1" thickBot="1">
      <c r="B55" s="42" t="s">
        <v>18</v>
      </c>
      <c r="C55" s="41"/>
      <c r="D55" s="34" t="s">
        <v>39</v>
      </c>
      <c r="E55" s="28">
        <v>1</v>
      </c>
      <c r="F55" s="29">
        <v>10</v>
      </c>
      <c r="G55" s="30">
        <v>46</v>
      </c>
      <c r="H55" s="32">
        <f t="shared" si="5"/>
        <v>460</v>
      </c>
      <c r="I55" s="72">
        <v>55.1</v>
      </c>
      <c r="J55" s="73">
        <f t="shared" si="6"/>
        <v>551</v>
      </c>
      <c r="K55" s="72">
        <v>42</v>
      </c>
      <c r="L55" s="74">
        <f t="shared" si="7"/>
        <v>420</v>
      </c>
      <c r="M55" s="65">
        <v>60</v>
      </c>
      <c r="N55" s="75">
        <f t="shared" si="9"/>
        <v>600</v>
      </c>
      <c r="O55" s="36"/>
    </row>
    <row r="56" spans="2:15" ht="13.5" customHeight="1">
      <c r="B56" s="76" t="s">
        <v>44</v>
      </c>
      <c r="C56" s="44"/>
      <c r="D56" s="45"/>
      <c r="E56" s="45"/>
      <c r="F56" s="45"/>
      <c r="G56" s="77"/>
      <c r="H56" s="78">
        <f>SUM(H37:H55)</f>
        <v>4560</v>
      </c>
      <c r="I56" s="79"/>
      <c r="J56" s="80">
        <f>SUM(J37:J55)</f>
        <v>4086.2</v>
      </c>
      <c r="K56" s="79"/>
      <c r="L56" s="80">
        <f>SUM(L37:L55)</f>
        <v>4392</v>
      </c>
      <c r="M56" s="81"/>
      <c r="N56" s="82">
        <f>SUM(N37:N55)</f>
        <v>5166</v>
      </c>
      <c r="O56" s="83">
        <v>5322</v>
      </c>
    </row>
    <row r="57" spans="2:15" ht="13.5" customHeight="1">
      <c r="B57" s="84" t="s">
        <v>42</v>
      </c>
      <c r="C57" s="46"/>
      <c r="D57" s="46"/>
      <c r="E57" s="46"/>
      <c r="F57" s="46"/>
      <c r="G57" s="85"/>
      <c r="H57" s="86">
        <f>PRODUCT(H56,0.23)</f>
        <v>1048.8</v>
      </c>
      <c r="I57" s="87"/>
      <c r="J57" s="86">
        <f>PRODUCT(J56,0.23)</f>
        <v>939.826</v>
      </c>
      <c r="K57" s="87"/>
      <c r="L57" s="86">
        <f>PRODUCT(L56,0.23)</f>
        <v>1010.1600000000001</v>
      </c>
      <c r="M57" s="87"/>
      <c r="N57" s="88">
        <f>PRODUCT(N56,0.23)</f>
        <v>1188.18</v>
      </c>
      <c r="O57" s="89">
        <f>PRODUCT(O56,0.23)</f>
        <v>1224.06</v>
      </c>
    </row>
    <row r="58" spans="2:15" ht="18.75" customHeight="1">
      <c r="B58" s="90" t="s">
        <v>36</v>
      </c>
      <c r="C58" s="47"/>
      <c r="D58" s="47"/>
      <c r="E58" s="47"/>
      <c r="F58" s="47"/>
      <c r="G58" s="91"/>
      <c r="H58" s="86">
        <f>SUM(H56:H57)</f>
        <v>5608.8</v>
      </c>
      <c r="I58" s="87"/>
      <c r="J58" s="86">
        <f>SUM(J56:J57)</f>
        <v>5026.026</v>
      </c>
      <c r="K58" s="87"/>
      <c r="L58" s="86">
        <f>SUM(L56:L57)</f>
        <v>5402.16</v>
      </c>
      <c r="M58" s="87"/>
      <c r="N58" s="88">
        <f>SUM(N56:N57)</f>
        <v>6354.18</v>
      </c>
      <c r="O58" s="89">
        <f>SUM(O56:O57)</f>
        <v>6546.0599999999995</v>
      </c>
    </row>
    <row r="59" spans="2:15" ht="13.5" customHeight="1">
      <c r="B59" s="84" t="s">
        <v>35</v>
      </c>
      <c r="C59" s="46"/>
      <c r="D59" s="46"/>
      <c r="E59" s="46"/>
      <c r="F59" s="46"/>
      <c r="G59" s="85"/>
      <c r="H59" s="92">
        <v>0</v>
      </c>
      <c r="I59" s="91"/>
      <c r="J59" s="93">
        <v>250</v>
      </c>
      <c r="K59" s="91"/>
      <c r="L59" s="92">
        <v>147.6</v>
      </c>
      <c r="M59" s="91"/>
      <c r="N59" s="88">
        <v>300</v>
      </c>
      <c r="O59" s="83">
        <v>300</v>
      </c>
    </row>
    <row r="60" spans="2:15" s="48" customFormat="1" ht="21.75" customHeight="1" thickBot="1">
      <c r="B60" s="94" t="s">
        <v>27</v>
      </c>
      <c r="C60" s="95"/>
      <c r="D60" s="95"/>
      <c r="E60" s="95"/>
      <c r="F60" s="95"/>
      <c r="G60" s="96"/>
      <c r="H60" s="97">
        <f>SUM(H58:H59)</f>
        <v>5608.8</v>
      </c>
      <c r="I60" s="98"/>
      <c r="J60" s="97">
        <f>SUM(J58:J59)</f>
        <v>5276.026</v>
      </c>
      <c r="K60" s="98"/>
      <c r="L60" s="97">
        <f>SUM(L58:L59)</f>
        <v>5549.76</v>
      </c>
      <c r="M60" s="98"/>
      <c r="N60" s="99">
        <f>SUM(N58:N59)</f>
        <v>6654.18</v>
      </c>
      <c r="O60" s="100">
        <f>SUM(O58:O59)</f>
        <v>6846.0599999999995</v>
      </c>
    </row>
    <row r="61" spans="2:8" ht="63.75" customHeight="1">
      <c r="B61" s="164" t="s">
        <v>57</v>
      </c>
      <c r="C61" s="164"/>
      <c r="D61" s="164"/>
      <c r="E61" s="164"/>
      <c r="F61" s="164"/>
      <c r="G61" s="164"/>
      <c r="H61" s="164"/>
    </row>
    <row r="62" spans="2:8" ht="41.25" customHeight="1" thickBot="1">
      <c r="B62" s="165"/>
      <c r="C62" s="165"/>
      <c r="D62" s="165"/>
      <c r="E62" s="165"/>
      <c r="F62" s="165"/>
      <c r="G62" s="165"/>
      <c r="H62" s="165"/>
    </row>
    <row r="63" spans="2:14" s="36" customFormat="1" ht="16.5" customHeight="1">
      <c r="B63" s="54"/>
      <c r="C63" s="55"/>
      <c r="D63" s="158" t="s">
        <v>33</v>
      </c>
      <c r="E63" s="161" t="s">
        <v>34</v>
      </c>
      <c r="F63" s="170" t="s">
        <v>32</v>
      </c>
      <c r="G63" s="155"/>
      <c r="H63" s="156"/>
      <c r="I63" s="155" t="s">
        <v>51</v>
      </c>
      <c r="J63" s="156"/>
      <c r="K63" s="155"/>
      <c r="L63" s="157"/>
      <c r="M63" s="155"/>
      <c r="N63" s="156"/>
    </row>
    <row r="64" spans="2:14" s="36" customFormat="1" ht="10.5" customHeight="1">
      <c r="B64" s="56" t="s">
        <v>55</v>
      </c>
      <c r="C64" s="37"/>
      <c r="D64" s="166"/>
      <c r="E64" s="168"/>
      <c r="F64" s="173"/>
      <c r="G64" s="38" t="s">
        <v>23</v>
      </c>
      <c r="H64" s="57" t="s">
        <v>30</v>
      </c>
      <c r="I64" s="38" t="s">
        <v>23</v>
      </c>
      <c r="J64" s="57" t="s">
        <v>30</v>
      </c>
      <c r="K64" s="58"/>
      <c r="L64" s="59"/>
      <c r="M64" s="38"/>
      <c r="N64" s="60"/>
    </row>
    <row r="65" spans="2:14" s="36" customFormat="1" ht="9" customHeight="1" thickBot="1">
      <c r="B65" s="61"/>
      <c r="C65" s="39"/>
      <c r="D65" s="167"/>
      <c r="E65" s="169"/>
      <c r="F65" s="174"/>
      <c r="G65" s="40" t="s">
        <v>24</v>
      </c>
      <c r="H65" s="62" t="s">
        <v>25</v>
      </c>
      <c r="I65" s="40" t="s">
        <v>24</v>
      </c>
      <c r="J65" s="62" t="s">
        <v>25</v>
      </c>
      <c r="K65" s="40"/>
      <c r="L65" s="63"/>
      <c r="M65" s="40"/>
      <c r="N65" s="64"/>
    </row>
    <row r="66" spans="2:18" ht="13.5" customHeight="1">
      <c r="B66" s="42" t="s">
        <v>0</v>
      </c>
      <c r="C66" s="41"/>
      <c r="D66" s="27">
        <v>900</v>
      </c>
      <c r="E66" s="28">
        <v>1</v>
      </c>
      <c r="F66" s="29">
        <v>2</v>
      </c>
      <c r="G66" s="30">
        <v>48</v>
      </c>
      <c r="H66" s="31">
        <f aca="true" t="shared" si="10" ref="H66:H84">PRODUCT(F66,G66)</f>
        <v>96</v>
      </c>
      <c r="I66" s="65">
        <v>49.6</v>
      </c>
      <c r="J66" s="31">
        <f aca="true" t="shared" si="11" ref="J66:J84">PRODUCT(I66,F66)</f>
        <v>99.2</v>
      </c>
      <c r="K66" s="25"/>
      <c r="L66" s="32"/>
      <c r="M66" s="25"/>
      <c r="N66" s="33"/>
      <c r="R66" s="47"/>
    </row>
    <row r="67" spans="2:18" ht="13.5" customHeight="1">
      <c r="B67" s="42" t="s">
        <v>1</v>
      </c>
      <c r="C67" s="41"/>
      <c r="D67" s="27">
        <v>900</v>
      </c>
      <c r="E67" s="28">
        <v>1</v>
      </c>
      <c r="F67" s="29">
        <v>6</v>
      </c>
      <c r="G67" s="30">
        <v>48</v>
      </c>
      <c r="H67" s="31">
        <f t="shared" si="10"/>
        <v>288</v>
      </c>
      <c r="I67" s="25">
        <v>49.6</v>
      </c>
      <c r="J67" s="31">
        <f t="shared" si="11"/>
        <v>297.6</v>
      </c>
      <c r="K67" s="25"/>
      <c r="L67" s="32"/>
      <c r="M67" s="25"/>
      <c r="N67" s="33"/>
      <c r="Q67" s="47"/>
      <c r="R67" s="47"/>
    </row>
    <row r="68" spans="2:14" ht="13.5" customHeight="1">
      <c r="B68" s="42" t="s">
        <v>3</v>
      </c>
      <c r="C68" s="41"/>
      <c r="D68" s="27">
        <v>900</v>
      </c>
      <c r="E68" s="28">
        <v>1</v>
      </c>
      <c r="F68" s="29">
        <v>4</v>
      </c>
      <c r="G68" s="30">
        <v>48</v>
      </c>
      <c r="H68" s="31">
        <f t="shared" si="10"/>
        <v>192</v>
      </c>
      <c r="I68" s="66">
        <v>49.6</v>
      </c>
      <c r="J68" s="31">
        <f t="shared" si="11"/>
        <v>198.4</v>
      </c>
      <c r="K68" s="25"/>
      <c r="L68" s="32"/>
      <c r="M68" s="25"/>
      <c r="N68" s="33"/>
    </row>
    <row r="69" spans="2:14" ht="13.5" customHeight="1">
      <c r="B69" s="42" t="s">
        <v>4</v>
      </c>
      <c r="C69" s="41"/>
      <c r="D69" s="27">
        <v>900</v>
      </c>
      <c r="E69" s="28">
        <v>2</v>
      </c>
      <c r="F69" s="29">
        <v>6</v>
      </c>
      <c r="G69" s="30">
        <v>65</v>
      </c>
      <c r="H69" s="31">
        <f t="shared" si="10"/>
        <v>390</v>
      </c>
      <c r="I69" s="65">
        <v>66.9</v>
      </c>
      <c r="J69" s="31">
        <f t="shared" si="11"/>
        <v>401.40000000000003</v>
      </c>
      <c r="K69" s="25"/>
      <c r="L69" s="32"/>
      <c r="M69" s="25"/>
      <c r="N69" s="33"/>
    </row>
    <row r="70" spans="2:14" ht="13.5" customHeight="1">
      <c r="B70" s="42" t="s">
        <v>5</v>
      </c>
      <c r="C70" s="41"/>
      <c r="D70" s="27">
        <v>900</v>
      </c>
      <c r="E70" s="28">
        <v>1</v>
      </c>
      <c r="F70" s="29">
        <v>2</v>
      </c>
      <c r="G70" s="30">
        <v>48</v>
      </c>
      <c r="H70" s="31">
        <f t="shared" si="10"/>
        <v>96</v>
      </c>
      <c r="I70" s="65">
        <v>49.6</v>
      </c>
      <c r="J70" s="31">
        <f t="shared" si="11"/>
        <v>99.2</v>
      </c>
      <c r="K70" s="25"/>
      <c r="L70" s="32"/>
      <c r="M70" s="25"/>
      <c r="N70" s="33"/>
    </row>
    <row r="71" spans="2:14" ht="13.5" customHeight="1">
      <c r="B71" s="42" t="s">
        <v>6</v>
      </c>
      <c r="C71" s="41"/>
      <c r="D71" s="27">
        <v>900</v>
      </c>
      <c r="E71" s="28">
        <v>1</v>
      </c>
      <c r="F71" s="29">
        <v>14</v>
      </c>
      <c r="G71" s="30">
        <v>48</v>
      </c>
      <c r="H71" s="31">
        <f t="shared" si="10"/>
        <v>672</v>
      </c>
      <c r="I71" s="65">
        <v>49.6</v>
      </c>
      <c r="J71" s="31">
        <f t="shared" si="11"/>
        <v>694.4</v>
      </c>
      <c r="K71" s="25"/>
      <c r="L71" s="32"/>
      <c r="M71" s="25"/>
      <c r="N71" s="33"/>
    </row>
    <row r="72" spans="2:14" ht="13.5" customHeight="1">
      <c r="B72" s="42" t="s">
        <v>7</v>
      </c>
      <c r="C72" s="41"/>
      <c r="D72" s="27">
        <v>900</v>
      </c>
      <c r="E72" s="28">
        <v>1</v>
      </c>
      <c r="F72" s="29">
        <v>5</v>
      </c>
      <c r="G72" s="30">
        <v>48</v>
      </c>
      <c r="H72" s="31">
        <f t="shared" si="10"/>
        <v>240</v>
      </c>
      <c r="I72" s="67">
        <v>49.6</v>
      </c>
      <c r="J72" s="31">
        <f t="shared" si="11"/>
        <v>248</v>
      </c>
      <c r="K72" s="25"/>
      <c r="L72" s="32"/>
      <c r="M72" s="25"/>
      <c r="N72" s="33"/>
    </row>
    <row r="73" spans="2:14" ht="13.5" customHeight="1">
      <c r="B73" s="42" t="s">
        <v>37</v>
      </c>
      <c r="C73" s="41"/>
      <c r="D73" s="27">
        <v>900</v>
      </c>
      <c r="E73" s="28">
        <v>1</v>
      </c>
      <c r="F73" s="29">
        <v>5</v>
      </c>
      <c r="G73" s="30">
        <v>48</v>
      </c>
      <c r="H73" s="31">
        <f t="shared" si="10"/>
        <v>240</v>
      </c>
      <c r="I73" s="25">
        <v>49.6</v>
      </c>
      <c r="J73" s="31">
        <f t="shared" si="11"/>
        <v>248</v>
      </c>
      <c r="K73" s="25"/>
      <c r="L73" s="32"/>
      <c r="M73" s="25"/>
      <c r="N73" s="33"/>
    </row>
    <row r="74" spans="2:14" ht="13.5" customHeight="1">
      <c r="B74" s="42" t="s">
        <v>10</v>
      </c>
      <c r="C74" s="41"/>
      <c r="D74" s="27">
        <v>80</v>
      </c>
      <c r="E74" s="28">
        <v>1</v>
      </c>
      <c r="F74" s="29">
        <v>2</v>
      </c>
      <c r="G74" s="30">
        <v>100</v>
      </c>
      <c r="H74" s="31">
        <f t="shared" si="10"/>
        <v>200</v>
      </c>
      <c r="I74" s="25">
        <v>104.9</v>
      </c>
      <c r="J74" s="31">
        <f t="shared" si="11"/>
        <v>209.8</v>
      </c>
      <c r="K74" s="25"/>
      <c r="L74" s="32"/>
      <c r="M74" s="25"/>
      <c r="N74" s="33"/>
    </row>
    <row r="75" spans="2:14" s="49" customFormat="1" ht="13.5" customHeight="1">
      <c r="B75" s="25" t="s">
        <v>47</v>
      </c>
      <c r="C75" s="26"/>
      <c r="D75" s="27">
        <v>80</v>
      </c>
      <c r="E75" s="28">
        <v>1</v>
      </c>
      <c r="F75" s="29">
        <v>1</v>
      </c>
      <c r="G75" s="30">
        <v>65</v>
      </c>
      <c r="H75" s="31">
        <f t="shared" si="10"/>
        <v>65</v>
      </c>
      <c r="I75" s="25">
        <v>69.5</v>
      </c>
      <c r="J75" s="31">
        <f t="shared" si="11"/>
        <v>69.5</v>
      </c>
      <c r="K75" s="25"/>
      <c r="L75" s="32"/>
      <c r="M75" s="25"/>
      <c r="N75" s="33"/>
    </row>
    <row r="76" spans="2:14" ht="13.5" customHeight="1">
      <c r="B76" s="42" t="s">
        <v>11</v>
      </c>
      <c r="C76" s="41"/>
      <c r="D76" s="27">
        <v>600</v>
      </c>
      <c r="E76" s="28">
        <v>1</v>
      </c>
      <c r="F76" s="29">
        <v>2</v>
      </c>
      <c r="G76" s="30">
        <v>48</v>
      </c>
      <c r="H76" s="31">
        <f t="shared" si="10"/>
        <v>96</v>
      </c>
      <c r="I76" s="25">
        <v>55.1</v>
      </c>
      <c r="J76" s="31">
        <f t="shared" si="11"/>
        <v>110.2</v>
      </c>
      <c r="K76" s="25"/>
      <c r="L76" s="32"/>
      <c r="M76" s="25"/>
      <c r="N76" s="33"/>
    </row>
    <row r="77" spans="2:16" ht="13.5" customHeight="1">
      <c r="B77" s="42" t="s">
        <v>13</v>
      </c>
      <c r="C77" s="41"/>
      <c r="D77" s="27">
        <v>600</v>
      </c>
      <c r="E77" s="28">
        <v>2</v>
      </c>
      <c r="F77" s="29">
        <v>4</v>
      </c>
      <c r="G77" s="30">
        <v>70</v>
      </c>
      <c r="H77" s="31">
        <f t="shared" si="10"/>
        <v>280</v>
      </c>
      <c r="I77" s="25">
        <v>72.8</v>
      </c>
      <c r="J77" s="31">
        <f t="shared" si="11"/>
        <v>291.2</v>
      </c>
      <c r="K77" s="25"/>
      <c r="L77" s="32"/>
      <c r="M77" s="25"/>
      <c r="N77" s="33"/>
      <c r="O77" s="68"/>
      <c r="P77" s="49"/>
    </row>
    <row r="78" spans="2:16" ht="13.5" customHeight="1">
      <c r="B78" s="42" t="s">
        <v>14</v>
      </c>
      <c r="C78" s="41"/>
      <c r="D78" s="34" t="s">
        <v>43</v>
      </c>
      <c r="E78" s="28">
        <v>1</v>
      </c>
      <c r="F78" s="29">
        <v>2</v>
      </c>
      <c r="G78" s="30">
        <v>80</v>
      </c>
      <c r="H78" s="31">
        <f t="shared" si="10"/>
        <v>160</v>
      </c>
      <c r="I78" s="25">
        <v>63.7</v>
      </c>
      <c r="J78" s="31">
        <f t="shared" si="11"/>
        <v>127.4</v>
      </c>
      <c r="K78" s="25"/>
      <c r="L78" s="32"/>
      <c r="M78" s="25"/>
      <c r="N78" s="33"/>
      <c r="O78" s="69"/>
      <c r="P78" s="49"/>
    </row>
    <row r="79" spans="2:15" s="49" customFormat="1" ht="13.5" customHeight="1">
      <c r="B79" s="25" t="s">
        <v>48</v>
      </c>
      <c r="C79" s="26"/>
      <c r="D79" s="34" t="s">
        <v>28</v>
      </c>
      <c r="E79" s="28">
        <v>1</v>
      </c>
      <c r="F79" s="29">
        <v>1</v>
      </c>
      <c r="G79" s="30">
        <v>65</v>
      </c>
      <c r="H79" s="31">
        <f t="shared" si="10"/>
        <v>65</v>
      </c>
      <c r="I79" s="25">
        <v>63.7</v>
      </c>
      <c r="J79" s="31">
        <f t="shared" si="11"/>
        <v>63.7</v>
      </c>
      <c r="K79" s="25"/>
      <c r="L79" s="32"/>
      <c r="M79" s="25"/>
      <c r="N79" s="33"/>
      <c r="O79" s="36"/>
    </row>
    <row r="80" spans="2:19" ht="13.5" customHeight="1">
      <c r="B80" s="42" t="s">
        <v>52</v>
      </c>
      <c r="C80" s="41"/>
      <c r="D80" s="34" t="s">
        <v>49</v>
      </c>
      <c r="E80" s="28">
        <v>1</v>
      </c>
      <c r="F80" s="29">
        <v>10</v>
      </c>
      <c r="G80" s="30">
        <v>30</v>
      </c>
      <c r="H80" s="31">
        <f t="shared" si="10"/>
        <v>300</v>
      </c>
      <c r="I80" s="25">
        <v>27.5</v>
      </c>
      <c r="J80" s="31">
        <f t="shared" si="11"/>
        <v>275</v>
      </c>
      <c r="K80" s="25"/>
      <c r="L80" s="32"/>
      <c r="M80" s="25"/>
      <c r="N80" s="33"/>
      <c r="O80" s="36"/>
      <c r="S80" s="47"/>
    </row>
    <row r="81" spans="2:19" ht="13.5" customHeight="1">
      <c r="B81" s="42" t="s">
        <v>38</v>
      </c>
      <c r="C81" s="41"/>
      <c r="D81" s="34" t="s">
        <v>40</v>
      </c>
      <c r="E81" s="28"/>
      <c r="F81" s="29">
        <v>2</v>
      </c>
      <c r="G81" s="30">
        <v>450</v>
      </c>
      <c r="H81" s="31">
        <f t="shared" si="10"/>
        <v>900</v>
      </c>
      <c r="I81" s="25">
        <v>37.5</v>
      </c>
      <c r="J81" s="31">
        <f t="shared" si="11"/>
        <v>75</v>
      </c>
      <c r="K81" s="25"/>
      <c r="L81" s="32"/>
      <c r="M81" s="25"/>
      <c r="N81" s="33"/>
      <c r="O81" s="36"/>
      <c r="S81" s="47"/>
    </row>
    <row r="82" spans="2:15" ht="13.5" customHeight="1" thickBot="1">
      <c r="B82" s="42" t="s">
        <v>21</v>
      </c>
      <c r="C82" s="41"/>
      <c r="D82" s="34" t="s">
        <v>41</v>
      </c>
      <c r="E82" s="28">
        <v>1</v>
      </c>
      <c r="F82" s="29">
        <v>2</v>
      </c>
      <c r="G82" s="30">
        <v>35</v>
      </c>
      <c r="H82" s="31">
        <f t="shared" si="10"/>
        <v>70</v>
      </c>
      <c r="I82" s="25">
        <v>41.6</v>
      </c>
      <c r="J82" s="31">
        <f t="shared" si="11"/>
        <v>83.2</v>
      </c>
      <c r="K82" s="25"/>
      <c r="L82" s="32"/>
      <c r="M82" s="25"/>
      <c r="N82" s="33"/>
      <c r="O82" s="36"/>
    </row>
    <row r="83" spans="2:15" ht="13.5" customHeight="1" thickBot="1">
      <c r="B83" s="43" t="s">
        <v>22</v>
      </c>
      <c r="C83" s="70"/>
      <c r="D83" s="71" t="s">
        <v>41</v>
      </c>
      <c r="E83" s="28">
        <v>1</v>
      </c>
      <c r="F83" s="29">
        <v>2</v>
      </c>
      <c r="G83" s="30">
        <v>35</v>
      </c>
      <c r="H83" s="31">
        <f t="shared" si="10"/>
        <v>70</v>
      </c>
      <c r="I83" s="25">
        <v>41.6</v>
      </c>
      <c r="J83" s="31">
        <f t="shared" si="11"/>
        <v>83.2</v>
      </c>
      <c r="K83" s="25"/>
      <c r="L83" s="32"/>
      <c r="M83" s="25"/>
      <c r="N83" s="33"/>
      <c r="O83" s="82"/>
    </row>
    <row r="84" spans="2:15" ht="13.5" customHeight="1" thickBot="1">
      <c r="B84" s="42" t="s">
        <v>18</v>
      </c>
      <c r="C84" s="41"/>
      <c r="D84" s="34" t="s">
        <v>39</v>
      </c>
      <c r="E84" s="28">
        <v>1</v>
      </c>
      <c r="F84" s="29">
        <v>10</v>
      </c>
      <c r="G84" s="30">
        <v>45</v>
      </c>
      <c r="H84" s="31">
        <f t="shared" si="10"/>
        <v>450</v>
      </c>
      <c r="I84" s="72">
        <v>55.1</v>
      </c>
      <c r="J84" s="73">
        <f t="shared" si="11"/>
        <v>551</v>
      </c>
      <c r="K84" s="72"/>
      <c r="L84" s="74"/>
      <c r="M84" s="65"/>
      <c r="N84" s="75"/>
      <c r="O84" s="36"/>
    </row>
    <row r="85" spans="2:15" ht="13.5" customHeight="1">
      <c r="B85" s="76" t="s">
        <v>44</v>
      </c>
      <c r="C85" s="44"/>
      <c r="D85" s="45"/>
      <c r="E85" s="45"/>
      <c r="F85" s="45"/>
      <c r="G85" s="77"/>
      <c r="H85" s="80">
        <f>SUM(H66:H84)</f>
        <v>4870</v>
      </c>
      <c r="I85" s="79"/>
      <c r="J85" s="80">
        <f>SUM(J66:J84)</f>
        <v>4225.4</v>
      </c>
      <c r="K85" s="79"/>
      <c r="L85" s="80"/>
      <c r="M85" s="81"/>
      <c r="N85" s="82"/>
      <c r="O85" s="83"/>
    </row>
    <row r="86" spans="2:15" ht="13.5" customHeight="1">
      <c r="B86" s="84" t="s">
        <v>42</v>
      </c>
      <c r="C86" s="46"/>
      <c r="D86" s="46"/>
      <c r="E86" s="46"/>
      <c r="F86" s="46"/>
      <c r="G86" s="85"/>
      <c r="H86" s="86">
        <f>PRODUCT(H85,0.23)</f>
        <v>1120.1000000000001</v>
      </c>
      <c r="I86" s="87"/>
      <c r="J86" s="86">
        <f>PRODUCT(J85,0.23)</f>
        <v>971.842</v>
      </c>
      <c r="K86" s="87"/>
      <c r="L86" s="86"/>
      <c r="M86" s="87"/>
      <c r="N86" s="88"/>
      <c r="O86" s="89"/>
    </row>
    <row r="87" spans="2:15" ht="18.75" customHeight="1">
      <c r="B87" s="90" t="s">
        <v>36</v>
      </c>
      <c r="C87" s="47"/>
      <c r="D87" s="47"/>
      <c r="E87" s="47"/>
      <c r="F87" s="47"/>
      <c r="G87" s="91"/>
      <c r="H87" s="86">
        <f>SUM(H85:H86)</f>
        <v>5990.1</v>
      </c>
      <c r="I87" s="87"/>
      <c r="J87" s="86">
        <f>SUM(J85:J86)</f>
        <v>5197.241999999999</v>
      </c>
      <c r="K87" s="87"/>
      <c r="L87" s="86"/>
      <c r="M87" s="87"/>
      <c r="N87" s="88"/>
      <c r="O87" s="89"/>
    </row>
    <row r="88" spans="2:15" ht="13.5" customHeight="1">
      <c r="B88" s="84" t="s">
        <v>35</v>
      </c>
      <c r="C88" s="46"/>
      <c r="D88" s="46"/>
      <c r="E88" s="46"/>
      <c r="F88" s="46"/>
      <c r="G88" s="85"/>
      <c r="H88" s="92">
        <v>0</v>
      </c>
      <c r="I88" s="91"/>
      <c r="J88" s="93">
        <v>250</v>
      </c>
      <c r="K88" s="91"/>
      <c r="L88" s="92"/>
      <c r="M88" s="91"/>
      <c r="N88" s="88"/>
      <c r="O88" s="83"/>
    </row>
    <row r="89" spans="2:15" s="48" customFormat="1" ht="21.75" customHeight="1" thickBot="1">
      <c r="B89" s="94" t="s">
        <v>27</v>
      </c>
      <c r="C89" s="95"/>
      <c r="D89" s="95"/>
      <c r="E89" s="95"/>
      <c r="F89" s="95"/>
      <c r="G89" s="96"/>
      <c r="H89" s="97">
        <f>SUM(H87:H88)</f>
        <v>5990.1</v>
      </c>
      <c r="I89" s="98"/>
      <c r="J89" s="97">
        <f>SUM(J87:J88)</f>
        <v>5447.241999999999</v>
      </c>
      <c r="K89" s="98"/>
      <c r="L89" s="97"/>
      <c r="M89" s="98"/>
      <c r="N89" s="99"/>
      <c r="O89" s="100"/>
    </row>
  </sheetData>
  <sheetProtection/>
  <mergeCells count="22">
    <mergeCell ref="F2:F4"/>
    <mergeCell ref="F63:F65"/>
    <mergeCell ref="G63:H63"/>
    <mergeCell ref="G2:H2"/>
    <mergeCell ref="F34:F36"/>
    <mergeCell ref="G34:H34"/>
    <mergeCell ref="I2:J2"/>
    <mergeCell ref="K2:L2"/>
    <mergeCell ref="M2:N2"/>
    <mergeCell ref="D2:D4"/>
    <mergeCell ref="D63:D65"/>
    <mergeCell ref="E63:E65"/>
    <mergeCell ref="M34:N34"/>
    <mergeCell ref="E2:E4"/>
    <mergeCell ref="I34:J34"/>
    <mergeCell ref="K34:L34"/>
    <mergeCell ref="I63:J63"/>
    <mergeCell ref="K63:L63"/>
    <mergeCell ref="D34:D36"/>
    <mergeCell ref="E34:E36"/>
    <mergeCell ref="M63:N63"/>
    <mergeCell ref="B61:H62"/>
  </mergeCells>
  <printOptions/>
  <pageMargins left="0.7086614173228347" right="0.7086614173228347" top="0.6692913385826772" bottom="0.472440944881889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90"/>
  <sheetViews>
    <sheetView tabSelected="1" view="pageBreakPreview" zoomScaleSheetLayoutView="100" zoomScalePageLayoutView="0" workbookViewId="0" topLeftCell="A1">
      <selection activeCell="P76" sqref="P76"/>
    </sheetView>
  </sheetViews>
  <sheetFormatPr defaultColWidth="9.140625" defaultRowHeight="12.75"/>
  <cols>
    <col min="1" max="1" width="2.7109375" style="1" customWidth="1"/>
    <col min="2" max="2" width="4.7109375" style="1" customWidth="1"/>
    <col min="3" max="3" width="4.7109375" style="132" customWidth="1"/>
    <col min="4" max="4" width="7.7109375" style="1" customWidth="1"/>
    <col min="5" max="5" width="3.8515625" style="1" hidden="1" customWidth="1"/>
    <col min="6" max="6" width="17.28125" style="1" customWidth="1"/>
    <col min="7" max="7" width="8.7109375" style="1" customWidth="1"/>
    <col min="8" max="8" width="4.8515625" style="1" customWidth="1"/>
    <col min="9" max="9" width="6.28125" style="1" customWidth="1"/>
    <col min="10" max="10" width="8.8515625" style="1" customWidth="1"/>
    <col min="11" max="11" width="13.28125" style="1" customWidth="1"/>
    <col min="12" max="16384" width="9.140625" style="1" customWidth="1"/>
  </cols>
  <sheetData>
    <row r="1" spans="2:11" ht="29.25" customHeight="1">
      <c r="B1" s="175" t="s">
        <v>173</v>
      </c>
      <c r="C1" s="175"/>
      <c r="D1" s="175"/>
      <c r="E1" s="175"/>
      <c r="F1" s="175"/>
      <c r="G1" s="175"/>
      <c r="H1" s="175"/>
      <c r="I1" s="175"/>
      <c r="J1" s="175"/>
      <c r="K1" s="175"/>
    </row>
    <row r="2" spans="2:11" ht="57.75" customHeight="1">
      <c r="B2" s="182" t="s">
        <v>172</v>
      </c>
      <c r="C2" s="182"/>
      <c r="D2" s="182"/>
      <c r="E2" s="182"/>
      <c r="F2" s="182"/>
      <c r="G2" s="182"/>
      <c r="H2" s="182"/>
      <c r="I2" s="182"/>
      <c r="J2" s="182"/>
      <c r="K2" s="182"/>
    </row>
    <row r="3" spans="2:11" s="2" customFormat="1" ht="12" customHeight="1">
      <c r="B3" s="176" t="s">
        <v>127</v>
      </c>
      <c r="C3" s="179" t="s">
        <v>126</v>
      </c>
      <c r="D3" s="204" t="s">
        <v>46</v>
      </c>
      <c r="E3" s="131"/>
      <c r="F3" s="183" t="s">
        <v>107</v>
      </c>
      <c r="G3" s="200" t="s">
        <v>33</v>
      </c>
      <c r="H3" s="200" t="s">
        <v>34</v>
      </c>
      <c r="I3" s="200" t="s">
        <v>180</v>
      </c>
      <c r="J3" s="207" t="s">
        <v>137</v>
      </c>
      <c r="K3" s="203"/>
    </row>
    <row r="4" spans="2:11" s="2" customFormat="1" ht="12.75" customHeight="1">
      <c r="B4" s="177"/>
      <c r="C4" s="180"/>
      <c r="D4" s="205"/>
      <c r="E4" s="131"/>
      <c r="F4" s="184"/>
      <c r="G4" s="201"/>
      <c r="H4" s="201"/>
      <c r="I4" s="201"/>
      <c r="J4" s="200" t="s">
        <v>179</v>
      </c>
      <c r="K4" s="198" t="s">
        <v>178</v>
      </c>
    </row>
    <row r="5" spans="2:11" s="2" customFormat="1" ht="29.25" customHeight="1" thickBot="1">
      <c r="B5" s="178"/>
      <c r="C5" s="181"/>
      <c r="D5" s="206"/>
      <c r="E5" s="131"/>
      <c r="F5" s="185"/>
      <c r="G5" s="208"/>
      <c r="H5" s="208"/>
      <c r="I5" s="202"/>
      <c r="J5" s="208"/>
      <c r="K5" s="199"/>
    </row>
    <row r="6" spans="2:11" ht="22.5" customHeight="1">
      <c r="B6" s="4">
        <v>1</v>
      </c>
      <c r="C6" s="133"/>
      <c r="D6" s="8" t="s">
        <v>0</v>
      </c>
      <c r="E6" s="4"/>
      <c r="F6" s="4"/>
      <c r="G6" s="3">
        <v>900</v>
      </c>
      <c r="H6" s="12">
        <v>1</v>
      </c>
      <c r="I6" s="8">
        <v>5</v>
      </c>
      <c r="J6" s="117"/>
      <c r="K6" s="11">
        <f>I6*J6</f>
        <v>0</v>
      </c>
    </row>
    <row r="7" spans="2:11" ht="20.25" customHeight="1">
      <c r="B7" s="4">
        <v>2</v>
      </c>
      <c r="C7" s="133"/>
      <c r="D7" s="8" t="s">
        <v>1</v>
      </c>
      <c r="E7" s="4"/>
      <c r="F7" s="4"/>
      <c r="G7" s="3">
        <v>900</v>
      </c>
      <c r="H7" s="12">
        <v>1</v>
      </c>
      <c r="I7" s="8">
        <v>7</v>
      </c>
      <c r="J7" s="107"/>
      <c r="K7" s="11">
        <f>I7*J7</f>
        <v>0</v>
      </c>
    </row>
    <row r="8" spans="2:11" ht="18.75" customHeight="1">
      <c r="B8" s="4">
        <v>3</v>
      </c>
      <c r="C8" s="133"/>
      <c r="D8" s="8" t="s">
        <v>125</v>
      </c>
      <c r="E8" s="4"/>
      <c r="F8" s="4"/>
      <c r="G8" s="3">
        <v>900</v>
      </c>
      <c r="H8" s="12">
        <v>1</v>
      </c>
      <c r="I8" s="8">
        <v>10</v>
      </c>
      <c r="J8" s="118"/>
      <c r="K8" s="11">
        <f aca="true" t="shared" si="0" ref="K8:K70">I8*J8</f>
        <v>0</v>
      </c>
    </row>
    <row r="9" spans="2:11" ht="23.25" customHeight="1">
      <c r="B9" s="4">
        <v>4</v>
      </c>
      <c r="C9" s="133"/>
      <c r="D9" s="8" t="s">
        <v>2</v>
      </c>
      <c r="E9" s="4"/>
      <c r="F9" s="4"/>
      <c r="G9" s="3">
        <v>900</v>
      </c>
      <c r="H9" s="12">
        <v>1</v>
      </c>
      <c r="I9" s="8">
        <v>6</v>
      </c>
      <c r="J9" s="107"/>
      <c r="K9" s="11">
        <f t="shared" si="0"/>
        <v>0</v>
      </c>
    </row>
    <row r="10" spans="2:11" ht="18" customHeight="1">
      <c r="B10" s="4">
        <v>5</v>
      </c>
      <c r="C10" s="133"/>
      <c r="D10" s="8" t="s">
        <v>3</v>
      </c>
      <c r="E10" s="4"/>
      <c r="F10" s="4"/>
      <c r="G10" s="3">
        <v>900</v>
      </c>
      <c r="H10" s="12">
        <v>1</v>
      </c>
      <c r="I10" s="8">
        <v>5</v>
      </c>
      <c r="J10" s="119"/>
      <c r="K10" s="11">
        <f t="shared" si="0"/>
        <v>0</v>
      </c>
    </row>
    <row r="11" spans="2:11" ht="24" customHeight="1">
      <c r="B11" s="4">
        <v>6</v>
      </c>
      <c r="C11" s="133"/>
      <c r="D11" s="8" t="s">
        <v>7</v>
      </c>
      <c r="E11" s="4"/>
      <c r="F11" s="4"/>
      <c r="G11" s="3">
        <v>900</v>
      </c>
      <c r="H11" s="12">
        <v>1</v>
      </c>
      <c r="I11" s="8">
        <v>5</v>
      </c>
      <c r="J11" s="118"/>
      <c r="K11" s="11">
        <f t="shared" si="0"/>
        <v>0</v>
      </c>
    </row>
    <row r="12" spans="2:11" ht="21.75" customHeight="1">
      <c r="B12" s="4">
        <v>7</v>
      </c>
      <c r="C12" s="133"/>
      <c r="D12" s="8" t="s">
        <v>37</v>
      </c>
      <c r="E12" s="4"/>
      <c r="F12" s="4"/>
      <c r="G12" s="3">
        <v>900</v>
      </c>
      <c r="H12" s="12">
        <v>1</v>
      </c>
      <c r="I12" s="8">
        <v>10</v>
      </c>
      <c r="J12" s="107"/>
      <c r="K12" s="11">
        <f t="shared" si="0"/>
        <v>0</v>
      </c>
    </row>
    <row r="13" spans="2:11" ht="21.75" customHeight="1">
      <c r="B13" s="4">
        <v>8</v>
      </c>
      <c r="C13" s="133"/>
      <c r="D13" s="8" t="s">
        <v>8</v>
      </c>
      <c r="E13" s="4"/>
      <c r="F13" s="4"/>
      <c r="G13" s="3">
        <v>900</v>
      </c>
      <c r="H13" s="12">
        <v>1</v>
      </c>
      <c r="I13" s="8">
        <v>22</v>
      </c>
      <c r="J13" s="119"/>
      <c r="K13" s="11">
        <f t="shared" si="0"/>
        <v>0</v>
      </c>
    </row>
    <row r="14" spans="2:11" ht="24.75" customHeight="1">
      <c r="B14" s="4">
        <v>9</v>
      </c>
      <c r="C14" s="133"/>
      <c r="D14" s="8" t="s">
        <v>9</v>
      </c>
      <c r="E14" s="4"/>
      <c r="F14" s="4"/>
      <c r="G14" s="3">
        <v>800</v>
      </c>
      <c r="H14" s="12">
        <v>1</v>
      </c>
      <c r="I14" s="8">
        <v>16</v>
      </c>
      <c r="J14" s="107"/>
      <c r="K14" s="11">
        <f t="shared" si="0"/>
        <v>0</v>
      </c>
    </row>
    <row r="15" spans="2:11" ht="25.5" customHeight="1">
      <c r="B15" s="126">
        <v>10</v>
      </c>
      <c r="C15" s="134"/>
      <c r="D15" s="127" t="s">
        <v>10</v>
      </c>
      <c r="E15" s="126"/>
      <c r="F15" s="126"/>
      <c r="G15" s="128">
        <v>800</v>
      </c>
      <c r="H15" s="129">
        <v>2</v>
      </c>
      <c r="I15" s="127">
        <v>39</v>
      </c>
      <c r="J15" s="130"/>
      <c r="K15" s="11">
        <f t="shared" si="0"/>
        <v>0</v>
      </c>
    </row>
    <row r="16" spans="2:11" ht="22.5" customHeight="1">
      <c r="B16" s="121">
        <v>11</v>
      </c>
      <c r="C16" s="135"/>
      <c r="D16" s="122" t="s">
        <v>109</v>
      </c>
      <c r="E16" s="121"/>
      <c r="F16" s="121">
        <v>40</v>
      </c>
      <c r="G16" s="123">
        <v>800</v>
      </c>
      <c r="H16" s="125">
        <v>1</v>
      </c>
      <c r="I16" s="122">
        <v>10</v>
      </c>
      <c r="J16" s="124"/>
      <c r="K16" s="11">
        <f t="shared" si="0"/>
        <v>0</v>
      </c>
    </row>
    <row r="17" spans="2:11" ht="21" customHeight="1">
      <c r="B17" s="4">
        <v>12</v>
      </c>
      <c r="C17" s="133"/>
      <c r="D17" s="8" t="s">
        <v>109</v>
      </c>
      <c r="E17" s="4"/>
      <c r="F17" s="4">
        <v>60</v>
      </c>
      <c r="G17" s="3">
        <v>800</v>
      </c>
      <c r="H17" s="12">
        <v>1</v>
      </c>
      <c r="I17" s="8">
        <v>7</v>
      </c>
      <c r="J17" s="107"/>
      <c r="K17" s="11">
        <f t="shared" si="0"/>
        <v>0</v>
      </c>
    </row>
    <row r="18" spans="2:11" ht="18.75" customHeight="1">
      <c r="B18" s="4">
        <v>13</v>
      </c>
      <c r="C18" s="133"/>
      <c r="D18" s="8" t="s">
        <v>110</v>
      </c>
      <c r="E18" s="4"/>
      <c r="F18" s="116">
        <v>60</v>
      </c>
      <c r="G18" s="3">
        <v>800</v>
      </c>
      <c r="H18" s="12">
        <v>1</v>
      </c>
      <c r="I18" s="8">
        <v>4</v>
      </c>
      <c r="J18" s="107"/>
      <c r="K18" s="11">
        <f t="shared" si="0"/>
        <v>0</v>
      </c>
    </row>
    <row r="19" spans="2:11" ht="20.25" customHeight="1">
      <c r="B19" s="4">
        <v>14</v>
      </c>
      <c r="C19" s="133"/>
      <c r="D19" s="8" t="s">
        <v>111</v>
      </c>
      <c r="E19" s="4"/>
      <c r="F19" s="14">
        <v>70</v>
      </c>
      <c r="G19" s="3">
        <v>800</v>
      </c>
      <c r="H19" s="12">
        <v>1</v>
      </c>
      <c r="I19" s="8">
        <v>8</v>
      </c>
      <c r="J19" s="107"/>
      <c r="K19" s="11">
        <f t="shared" si="0"/>
        <v>0</v>
      </c>
    </row>
    <row r="20" spans="2:11" ht="19.5" customHeight="1">
      <c r="B20" s="4">
        <v>15</v>
      </c>
      <c r="C20" s="133"/>
      <c r="D20" s="8" t="s">
        <v>110</v>
      </c>
      <c r="E20" s="4"/>
      <c r="F20" s="116">
        <v>70</v>
      </c>
      <c r="G20" s="3">
        <v>800</v>
      </c>
      <c r="H20" s="12">
        <v>1</v>
      </c>
      <c r="I20" s="8">
        <v>6</v>
      </c>
      <c r="J20" s="107"/>
      <c r="K20" s="11">
        <f t="shared" si="0"/>
        <v>0</v>
      </c>
    </row>
    <row r="21" spans="2:11" ht="21.75" customHeight="1">
      <c r="B21" s="4">
        <v>16</v>
      </c>
      <c r="C21" s="133"/>
      <c r="D21" s="8" t="s">
        <v>11</v>
      </c>
      <c r="E21" s="4"/>
      <c r="F21" s="4"/>
      <c r="G21" s="3">
        <v>600</v>
      </c>
      <c r="H21" s="12">
        <v>1</v>
      </c>
      <c r="I21" s="8">
        <v>11</v>
      </c>
      <c r="J21" s="107"/>
      <c r="K21" s="11">
        <f t="shared" si="0"/>
        <v>0</v>
      </c>
    </row>
    <row r="22" spans="2:11" ht="21.75" customHeight="1">
      <c r="B22" s="4">
        <v>17</v>
      </c>
      <c r="C22" s="133"/>
      <c r="D22" s="8" t="s">
        <v>12</v>
      </c>
      <c r="E22" s="4"/>
      <c r="F22" s="4"/>
      <c r="G22" s="3">
        <v>600</v>
      </c>
      <c r="H22" s="12">
        <v>1</v>
      </c>
      <c r="I22" s="8">
        <v>4</v>
      </c>
      <c r="J22" s="107"/>
      <c r="K22" s="11">
        <f t="shared" si="0"/>
        <v>0</v>
      </c>
    </row>
    <row r="23" spans="2:11" ht="22.5" customHeight="1">
      <c r="B23" s="126">
        <v>18</v>
      </c>
      <c r="C23" s="134"/>
      <c r="D23" s="127" t="s">
        <v>13</v>
      </c>
      <c r="E23" s="126"/>
      <c r="F23" s="126"/>
      <c r="G23" s="128">
        <v>600</v>
      </c>
      <c r="H23" s="129">
        <v>2</v>
      </c>
      <c r="I23" s="127">
        <v>7</v>
      </c>
      <c r="J23" s="130"/>
      <c r="K23" s="11">
        <f t="shared" si="0"/>
        <v>0</v>
      </c>
    </row>
    <row r="24" spans="2:11" ht="24" customHeight="1">
      <c r="B24" s="4">
        <v>19</v>
      </c>
      <c r="C24" s="133"/>
      <c r="D24" s="8" t="s">
        <v>64</v>
      </c>
      <c r="E24" s="4"/>
      <c r="F24" s="4"/>
      <c r="G24" s="3">
        <v>600</v>
      </c>
      <c r="H24" s="12">
        <v>1</v>
      </c>
      <c r="I24" s="8">
        <v>4</v>
      </c>
      <c r="J24" s="107"/>
      <c r="K24" s="11">
        <f t="shared" si="0"/>
        <v>0</v>
      </c>
    </row>
    <row r="25" spans="2:11" ht="27" customHeight="1">
      <c r="B25" s="4">
        <v>20</v>
      </c>
      <c r="C25" s="133"/>
      <c r="D25" s="8" t="s">
        <v>15</v>
      </c>
      <c r="E25" s="4"/>
      <c r="F25" s="4"/>
      <c r="G25" s="5" t="s">
        <v>28</v>
      </c>
      <c r="H25" s="12">
        <v>1</v>
      </c>
      <c r="I25" s="8">
        <v>4</v>
      </c>
      <c r="J25" s="107"/>
      <c r="K25" s="11">
        <f t="shared" si="0"/>
        <v>0</v>
      </c>
    </row>
    <row r="26" spans="2:11" ht="21" customHeight="1">
      <c r="B26" s="4">
        <v>21</v>
      </c>
      <c r="C26" s="133"/>
      <c r="D26" s="8" t="s">
        <v>22</v>
      </c>
      <c r="E26" s="4"/>
      <c r="F26" s="4"/>
      <c r="G26" s="5" t="s">
        <v>114</v>
      </c>
      <c r="H26" s="12">
        <v>1</v>
      </c>
      <c r="I26" s="8">
        <v>4</v>
      </c>
      <c r="J26" s="107"/>
      <c r="K26" s="11">
        <f t="shared" si="0"/>
        <v>0</v>
      </c>
    </row>
    <row r="27" spans="2:11" ht="21" customHeight="1">
      <c r="B27" s="14">
        <f aca="true" t="shared" si="1" ref="B27:B36">B26+1</f>
        <v>22</v>
      </c>
      <c r="C27" s="150" t="s">
        <v>138</v>
      </c>
      <c r="D27" s="8" t="s">
        <v>82</v>
      </c>
      <c r="E27" s="4"/>
      <c r="F27" s="14" t="s">
        <v>83</v>
      </c>
      <c r="G27" s="109" t="s">
        <v>45</v>
      </c>
      <c r="H27" s="12">
        <v>1</v>
      </c>
      <c r="I27" s="8">
        <v>1</v>
      </c>
      <c r="J27" s="107"/>
      <c r="K27" s="11">
        <f t="shared" si="0"/>
        <v>0</v>
      </c>
    </row>
    <row r="28" spans="2:11" ht="21.75" customHeight="1">
      <c r="B28" s="14">
        <f t="shared" si="1"/>
        <v>23</v>
      </c>
      <c r="C28" s="150" t="s">
        <v>139</v>
      </c>
      <c r="D28" s="8" t="s">
        <v>82</v>
      </c>
      <c r="E28" s="4"/>
      <c r="F28" s="14" t="s">
        <v>128</v>
      </c>
      <c r="G28" s="109" t="s">
        <v>45</v>
      </c>
      <c r="H28" s="12">
        <v>1</v>
      </c>
      <c r="I28" s="8">
        <v>1</v>
      </c>
      <c r="J28" s="107"/>
      <c r="K28" s="11">
        <f t="shared" si="0"/>
        <v>0</v>
      </c>
    </row>
    <row r="29" spans="2:11" ht="18.75" customHeight="1">
      <c r="B29" s="14">
        <f t="shared" si="1"/>
        <v>24</v>
      </c>
      <c r="C29" s="150" t="s">
        <v>140</v>
      </c>
      <c r="D29" s="8" t="s">
        <v>82</v>
      </c>
      <c r="E29" s="4"/>
      <c r="F29" s="14" t="s">
        <v>84</v>
      </c>
      <c r="G29" s="109" t="s">
        <v>45</v>
      </c>
      <c r="H29" s="12">
        <v>1</v>
      </c>
      <c r="I29" s="8">
        <v>1</v>
      </c>
      <c r="J29" s="107"/>
      <c r="K29" s="11">
        <f t="shared" si="0"/>
        <v>0</v>
      </c>
    </row>
    <row r="30" spans="2:11" ht="21.75" customHeight="1">
      <c r="B30" s="14">
        <f t="shared" si="1"/>
        <v>25</v>
      </c>
      <c r="C30" s="150" t="s">
        <v>134</v>
      </c>
      <c r="D30" s="8" t="s">
        <v>82</v>
      </c>
      <c r="E30" s="4"/>
      <c r="F30" s="14" t="s">
        <v>85</v>
      </c>
      <c r="G30" s="109" t="s">
        <v>45</v>
      </c>
      <c r="H30" s="12">
        <v>1</v>
      </c>
      <c r="I30" s="8">
        <v>8</v>
      </c>
      <c r="J30" s="107"/>
      <c r="K30" s="11">
        <f t="shared" si="0"/>
        <v>0</v>
      </c>
    </row>
    <row r="31" spans="2:11" ht="20.25" customHeight="1">
      <c r="B31" s="14">
        <f t="shared" si="1"/>
        <v>26</v>
      </c>
      <c r="C31" s="150" t="s">
        <v>141</v>
      </c>
      <c r="D31" s="8" t="s">
        <v>86</v>
      </c>
      <c r="E31" s="4"/>
      <c r="F31" s="14" t="s">
        <v>87</v>
      </c>
      <c r="G31" s="109" t="s">
        <v>45</v>
      </c>
      <c r="H31" s="12">
        <v>1</v>
      </c>
      <c r="I31" s="8">
        <v>2</v>
      </c>
      <c r="J31" s="107"/>
      <c r="K31" s="11">
        <f t="shared" si="0"/>
        <v>0</v>
      </c>
    </row>
    <row r="32" spans="2:11" ht="24" customHeight="1">
      <c r="B32" s="14">
        <f t="shared" si="1"/>
        <v>27</v>
      </c>
      <c r="C32" s="150" t="s">
        <v>142</v>
      </c>
      <c r="D32" s="8" t="s">
        <v>86</v>
      </c>
      <c r="E32" s="4"/>
      <c r="F32" s="14" t="s">
        <v>88</v>
      </c>
      <c r="G32" s="109" t="s">
        <v>45</v>
      </c>
      <c r="H32" s="12">
        <v>1</v>
      </c>
      <c r="I32" s="8">
        <v>1</v>
      </c>
      <c r="J32" s="107"/>
      <c r="K32" s="11">
        <f t="shared" si="0"/>
        <v>0</v>
      </c>
    </row>
    <row r="33" spans="2:11" ht="24" customHeight="1">
      <c r="B33" s="14">
        <f t="shared" si="1"/>
        <v>28</v>
      </c>
      <c r="C33" s="150" t="s">
        <v>143</v>
      </c>
      <c r="D33" s="8" t="s">
        <v>65</v>
      </c>
      <c r="E33" s="4"/>
      <c r="F33" s="14" t="s">
        <v>118</v>
      </c>
      <c r="G33" s="109" t="s">
        <v>45</v>
      </c>
      <c r="H33" s="12">
        <v>1</v>
      </c>
      <c r="I33" s="8">
        <v>10</v>
      </c>
      <c r="J33" s="107"/>
      <c r="K33" s="11">
        <f t="shared" si="0"/>
        <v>0</v>
      </c>
    </row>
    <row r="34" spans="2:11" ht="27" customHeight="1">
      <c r="B34" s="14">
        <f t="shared" si="1"/>
        <v>29</v>
      </c>
      <c r="C34" s="150" t="s">
        <v>144</v>
      </c>
      <c r="D34" s="8" t="s">
        <v>65</v>
      </c>
      <c r="E34" s="4"/>
      <c r="F34" s="14" t="s">
        <v>99</v>
      </c>
      <c r="G34" s="109" t="s">
        <v>45</v>
      </c>
      <c r="H34" s="12">
        <v>1</v>
      </c>
      <c r="I34" s="8">
        <v>2</v>
      </c>
      <c r="J34" s="107"/>
      <c r="K34" s="11">
        <f t="shared" si="0"/>
        <v>0</v>
      </c>
    </row>
    <row r="35" spans="2:11" ht="27" customHeight="1">
      <c r="B35" s="14">
        <f t="shared" si="1"/>
        <v>30</v>
      </c>
      <c r="C35" s="150" t="s">
        <v>145</v>
      </c>
      <c r="D35" s="8" t="s">
        <v>65</v>
      </c>
      <c r="E35" s="4"/>
      <c r="F35" s="14" t="s">
        <v>93</v>
      </c>
      <c r="G35" s="109" t="s">
        <v>45</v>
      </c>
      <c r="H35" s="12">
        <v>1</v>
      </c>
      <c r="I35" s="8">
        <v>10</v>
      </c>
      <c r="J35" s="107"/>
      <c r="K35" s="11">
        <f t="shared" si="0"/>
        <v>0</v>
      </c>
    </row>
    <row r="36" spans="2:11" ht="21.75" customHeight="1">
      <c r="B36" s="14">
        <f t="shared" si="1"/>
        <v>31</v>
      </c>
      <c r="C36" s="150" t="s">
        <v>146</v>
      </c>
      <c r="D36" s="8" t="s">
        <v>65</v>
      </c>
      <c r="E36" s="4"/>
      <c r="F36" s="14" t="s">
        <v>95</v>
      </c>
      <c r="G36" s="109" t="s">
        <v>45</v>
      </c>
      <c r="H36" s="12">
        <v>1</v>
      </c>
      <c r="I36" s="8">
        <v>5</v>
      </c>
      <c r="J36" s="107"/>
      <c r="K36" s="11">
        <f t="shared" si="0"/>
        <v>0</v>
      </c>
    </row>
    <row r="37" spans="2:11" ht="21" customHeight="1">
      <c r="B37" s="14">
        <f aca="true" t="shared" si="2" ref="B37:B80">B36+1</f>
        <v>32</v>
      </c>
      <c r="C37" s="150" t="s">
        <v>147</v>
      </c>
      <c r="D37" s="8" t="s">
        <v>65</v>
      </c>
      <c r="E37" s="4"/>
      <c r="F37" s="14" t="s">
        <v>94</v>
      </c>
      <c r="G37" s="109" t="s">
        <v>45</v>
      </c>
      <c r="H37" s="12">
        <v>1</v>
      </c>
      <c r="I37" s="8">
        <v>6</v>
      </c>
      <c r="J37" s="107"/>
      <c r="K37" s="11">
        <f t="shared" si="0"/>
        <v>0</v>
      </c>
    </row>
    <row r="38" spans="2:11" ht="20.25" customHeight="1">
      <c r="B38" s="14">
        <f t="shared" si="2"/>
        <v>33</v>
      </c>
      <c r="C38" s="150" t="s">
        <v>148</v>
      </c>
      <c r="D38" s="8" t="s">
        <v>65</v>
      </c>
      <c r="E38" s="4"/>
      <c r="F38" s="14" t="s">
        <v>96</v>
      </c>
      <c r="G38" s="109" t="s">
        <v>45</v>
      </c>
      <c r="H38" s="12">
        <v>1</v>
      </c>
      <c r="I38" s="8">
        <v>1</v>
      </c>
      <c r="J38" s="107"/>
      <c r="K38" s="11">
        <f t="shared" si="0"/>
        <v>0</v>
      </c>
    </row>
    <row r="39" spans="2:11" ht="19.5" customHeight="1">
      <c r="B39" s="14">
        <f t="shared" si="2"/>
        <v>34</v>
      </c>
      <c r="C39" s="150" t="s">
        <v>149</v>
      </c>
      <c r="D39" s="8" t="s">
        <v>65</v>
      </c>
      <c r="E39" s="4"/>
      <c r="F39" s="14" t="s">
        <v>97</v>
      </c>
      <c r="G39" s="109" t="s">
        <v>45</v>
      </c>
      <c r="H39" s="12">
        <v>1</v>
      </c>
      <c r="I39" s="8">
        <v>5</v>
      </c>
      <c r="J39" s="107"/>
      <c r="K39" s="11">
        <f t="shared" si="0"/>
        <v>0</v>
      </c>
    </row>
    <row r="40" spans="2:11" ht="19.5" customHeight="1">
      <c r="B40" s="14">
        <f t="shared" si="2"/>
        <v>35</v>
      </c>
      <c r="C40" s="151"/>
      <c r="D40" s="8" t="s">
        <v>89</v>
      </c>
      <c r="E40" s="4"/>
      <c r="F40" s="14" t="s">
        <v>90</v>
      </c>
      <c r="G40" s="109" t="s">
        <v>45</v>
      </c>
      <c r="H40" s="12">
        <v>1</v>
      </c>
      <c r="I40" s="8">
        <v>3</v>
      </c>
      <c r="J40" s="107"/>
      <c r="K40" s="11">
        <f t="shared" si="0"/>
        <v>0</v>
      </c>
    </row>
    <row r="41" spans="2:11" ht="21" customHeight="1">
      <c r="B41" s="14">
        <f t="shared" si="2"/>
        <v>36</v>
      </c>
      <c r="C41" s="151"/>
      <c r="D41" s="8" t="s">
        <v>129</v>
      </c>
      <c r="E41" s="4"/>
      <c r="F41" s="14" t="s">
        <v>90</v>
      </c>
      <c r="G41" s="109" t="s">
        <v>45</v>
      </c>
      <c r="H41" s="12">
        <v>1</v>
      </c>
      <c r="I41" s="8">
        <v>2</v>
      </c>
      <c r="J41" s="107"/>
      <c r="K41" s="11">
        <f t="shared" si="0"/>
        <v>0</v>
      </c>
    </row>
    <row r="42" spans="2:11" ht="21" customHeight="1">
      <c r="B42" s="14">
        <f t="shared" si="2"/>
        <v>37</v>
      </c>
      <c r="C42" s="151"/>
      <c r="D42" s="8" t="s">
        <v>91</v>
      </c>
      <c r="E42" s="4"/>
      <c r="F42" s="14" t="s">
        <v>98</v>
      </c>
      <c r="G42" s="5" t="s">
        <v>117</v>
      </c>
      <c r="H42" s="12">
        <v>1</v>
      </c>
      <c r="I42" s="8">
        <v>2</v>
      </c>
      <c r="J42" s="107"/>
      <c r="K42" s="11">
        <f t="shared" si="0"/>
        <v>0</v>
      </c>
    </row>
    <row r="43" spans="2:11" ht="21.75" customHeight="1">
      <c r="B43" s="14">
        <f t="shared" si="2"/>
        <v>38</v>
      </c>
      <c r="C43" s="151"/>
      <c r="D43" s="8" t="s">
        <v>58</v>
      </c>
      <c r="E43" s="4"/>
      <c r="F43" s="4"/>
      <c r="G43" s="5" t="s">
        <v>43</v>
      </c>
      <c r="H43" s="12">
        <v>1</v>
      </c>
      <c r="I43" s="8">
        <v>4</v>
      </c>
      <c r="J43" s="107"/>
      <c r="K43" s="11">
        <f t="shared" si="0"/>
        <v>0</v>
      </c>
    </row>
    <row r="44" spans="2:11" ht="21" customHeight="1">
      <c r="B44" s="14">
        <f t="shared" si="2"/>
        <v>39</v>
      </c>
      <c r="C44" s="151"/>
      <c r="D44" s="8" t="s">
        <v>101</v>
      </c>
      <c r="E44" s="4"/>
      <c r="F44" s="4"/>
      <c r="G44" s="5" t="s">
        <v>45</v>
      </c>
      <c r="H44" s="12">
        <v>1</v>
      </c>
      <c r="I44" s="8">
        <v>3</v>
      </c>
      <c r="J44" s="107"/>
      <c r="K44" s="11">
        <f t="shared" si="0"/>
        <v>0</v>
      </c>
    </row>
    <row r="45" spans="2:11" ht="18" customHeight="1">
      <c r="B45" s="14">
        <f t="shared" si="2"/>
        <v>40</v>
      </c>
      <c r="C45" s="151"/>
      <c r="D45" s="8" t="s">
        <v>72</v>
      </c>
      <c r="E45" s="4"/>
      <c r="F45" s="4"/>
      <c r="G45" s="5" t="s">
        <v>119</v>
      </c>
      <c r="H45" s="12">
        <v>1</v>
      </c>
      <c r="I45" s="8">
        <v>2</v>
      </c>
      <c r="J45" s="107"/>
      <c r="K45" s="11">
        <f t="shared" si="0"/>
        <v>0</v>
      </c>
    </row>
    <row r="46" spans="2:11" ht="21.75" customHeight="1">
      <c r="B46" s="14">
        <f t="shared" si="2"/>
        <v>41</v>
      </c>
      <c r="C46" s="151"/>
      <c r="D46" s="8" t="s">
        <v>73</v>
      </c>
      <c r="E46" s="4"/>
      <c r="F46" s="4"/>
      <c r="G46" s="5" t="s">
        <v>119</v>
      </c>
      <c r="H46" s="12">
        <v>1</v>
      </c>
      <c r="I46" s="8">
        <v>2</v>
      </c>
      <c r="J46" s="107"/>
      <c r="K46" s="11">
        <f t="shared" si="0"/>
        <v>0</v>
      </c>
    </row>
    <row r="47" spans="2:11" ht="25.5" customHeight="1">
      <c r="B47" s="14">
        <f t="shared" si="2"/>
        <v>42</v>
      </c>
      <c r="C47" s="150" t="s">
        <v>150</v>
      </c>
      <c r="D47" s="114" t="s">
        <v>100</v>
      </c>
      <c r="E47" s="111"/>
      <c r="F47" s="139" t="s">
        <v>130</v>
      </c>
      <c r="G47" s="110" t="s">
        <v>123</v>
      </c>
      <c r="H47" s="148">
        <v>1</v>
      </c>
      <c r="I47" s="141">
        <v>1</v>
      </c>
      <c r="J47" s="107"/>
      <c r="K47" s="11">
        <f t="shared" si="0"/>
        <v>0</v>
      </c>
    </row>
    <row r="48" spans="2:11" ht="25.5" customHeight="1">
      <c r="B48" s="14">
        <f t="shared" si="2"/>
        <v>43</v>
      </c>
      <c r="C48" s="152" t="s">
        <v>164</v>
      </c>
      <c r="D48" s="114" t="s">
        <v>62</v>
      </c>
      <c r="E48" s="114"/>
      <c r="F48" s="114" t="s">
        <v>68</v>
      </c>
      <c r="G48" s="110" t="s">
        <v>122</v>
      </c>
      <c r="H48" s="149">
        <v>1</v>
      </c>
      <c r="I48" s="141">
        <v>2</v>
      </c>
      <c r="J48" s="107"/>
      <c r="K48" s="11">
        <f t="shared" si="0"/>
        <v>0</v>
      </c>
    </row>
    <row r="49" spans="2:11" ht="27" customHeight="1">
      <c r="B49" s="14">
        <f t="shared" si="2"/>
        <v>44</v>
      </c>
      <c r="C49" s="152" t="s">
        <v>165</v>
      </c>
      <c r="D49" s="114" t="s">
        <v>62</v>
      </c>
      <c r="E49" s="114"/>
      <c r="F49" s="114" t="s">
        <v>77</v>
      </c>
      <c r="G49" s="110" t="s">
        <v>122</v>
      </c>
      <c r="H49" s="149">
        <v>1</v>
      </c>
      <c r="I49" s="141">
        <v>2</v>
      </c>
      <c r="J49" s="119"/>
      <c r="K49" s="11">
        <f t="shared" si="0"/>
        <v>0</v>
      </c>
    </row>
    <row r="50" spans="2:11" ht="26.25">
      <c r="B50" s="14">
        <f t="shared" si="2"/>
        <v>45</v>
      </c>
      <c r="C50" s="152" t="s">
        <v>151</v>
      </c>
      <c r="D50" s="114" t="s">
        <v>78</v>
      </c>
      <c r="E50" s="112"/>
      <c r="F50" s="115" t="s">
        <v>108</v>
      </c>
      <c r="G50" s="110" t="s">
        <v>122</v>
      </c>
      <c r="H50" s="148">
        <v>1</v>
      </c>
      <c r="I50" s="141">
        <v>1</v>
      </c>
      <c r="J50" s="119"/>
      <c r="K50" s="11">
        <f t="shared" si="0"/>
        <v>0</v>
      </c>
    </row>
    <row r="51" spans="2:11" ht="19.5" customHeight="1">
      <c r="B51" s="14">
        <f t="shared" si="2"/>
        <v>46</v>
      </c>
      <c r="C51" s="150" t="s">
        <v>152</v>
      </c>
      <c r="D51" s="14" t="s">
        <v>16</v>
      </c>
      <c r="E51" s="7"/>
      <c r="F51" s="108" t="s">
        <v>59</v>
      </c>
      <c r="G51" s="110" t="s">
        <v>122</v>
      </c>
      <c r="H51" s="12">
        <v>1</v>
      </c>
      <c r="I51" s="8">
        <v>1</v>
      </c>
      <c r="J51" s="107"/>
      <c r="K51" s="11">
        <f t="shared" si="0"/>
        <v>0</v>
      </c>
    </row>
    <row r="52" spans="2:11" ht="19.5" customHeight="1">
      <c r="B52" s="14">
        <f t="shared" si="2"/>
        <v>47</v>
      </c>
      <c r="C52" s="150" t="s">
        <v>153</v>
      </c>
      <c r="D52" s="14" t="s">
        <v>17</v>
      </c>
      <c r="E52" s="7"/>
      <c r="F52" s="108" t="s">
        <v>59</v>
      </c>
      <c r="G52" s="110" t="s">
        <v>122</v>
      </c>
      <c r="H52" s="12">
        <v>1</v>
      </c>
      <c r="I52" s="8">
        <v>1</v>
      </c>
      <c r="J52" s="107"/>
      <c r="K52" s="11">
        <f t="shared" si="0"/>
        <v>0</v>
      </c>
    </row>
    <row r="53" spans="2:11" ht="19.5" customHeight="1">
      <c r="B53" s="14">
        <f t="shared" si="2"/>
        <v>48</v>
      </c>
      <c r="C53" s="150" t="s">
        <v>154</v>
      </c>
      <c r="D53" s="14" t="s">
        <v>16</v>
      </c>
      <c r="E53" s="7"/>
      <c r="F53" s="108" t="s">
        <v>103</v>
      </c>
      <c r="G53" s="110" t="s">
        <v>122</v>
      </c>
      <c r="H53" s="12">
        <v>1</v>
      </c>
      <c r="I53" s="8">
        <v>2</v>
      </c>
      <c r="J53" s="107"/>
      <c r="K53" s="11">
        <f t="shared" si="0"/>
        <v>0</v>
      </c>
    </row>
    <row r="54" spans="2:11" ht="19.5" customHeight="1">
      <c r="B54" s="14">
        <f t="shared" si="2"/>
        <v>49</v>
      </c>
      <c r="C54" s="150" t="s">
        <v>155</v>
      </c>
      <c r="D54" s="14" t="s">
        <v>17</v>
      </c>
      <c r="E54" s="7"/>
      <c r="F54" s="108" t="s">
        <v>103</v>
      </c>
      <c r="G54" s="110" t="s">
        <v>122</v>
      </c>
      <c r="H54" s="12">
        <v>1</v>
      </c>
      <c r="I54" s="8">
        <v>2</v>
      </c>
      <c r="J54" s="107"/>
      <c r="K54" s="11">
        <f t="shared" si="0"/>
        <v>0</v>
      </c>
    </row>
    <row r="55" spans="2:11" ht="19.5" customHeight="1">
      <c r="B55" s="14">
        <f t="shared" si="2"/>
        <v>50</v>
      </c>
      <c r="C55" s="150" t="s">
        <v>156</v>
      </c>
      <c r="D55" s="14" t="s">
        <v>16</v>
      </c>
      <c r="E55" s="7"/>
      <c r="F55" s="108" t="s">
        <v>136</v>
      </c>
      <c r="G55" s="110" t="s">
        <v>122</v>
      </c>
      <c r="H55" s="12">
        <v>1</v>
      </c>
      <c r="I55" s="8">
        <v>1</v>
      </c>
      <c r="J55" s="107"/>
      <c r="K55" s="11">
        <f t="shared" si="0"/>
        <v>0</v>
      </c>
    </row>
    <row r="56" spans="2:11" ht="19.5" customHeight="1">
      <c r="B56" s="14">
        <f t="shared" si="2"/>
        <v>51</v>
      </c>
      <c r="C56" s="150" t="s">
        <v>157</v>
      </c>
      <c r="D56" s="14" t="s">
        <v>17</v>
      </c>
      <c r="E56" s="7"/>
      <c r="F56" s="108" t="s">
        <v>136</v>
      </c>
      <c r="G56" s="110" t="s">
        <v>122</v>
      </c>
      <c r="H56" s="12">
        <v>1</v>
      </c>
      <c r="I56" s="8">
        <v>1</v>
      </c>
      <c r="J56" s="107"/>
      <c r="K56" s="11">
        <f t="shared" si="0"/>
        <v>0</v>
      </c>
    </row>
    <row r="57" spans="2:11" ht="19.5" customHeight="1">
      <c r="B57" s="14">
        <f t="shared" si="2"/>
        <v>52</v>
      </c>
      <c r="C57" s="150" t="s">
        <v>158</v>
      </c>
      <c r="D57" s="14" t="s">
        <v>16</v>
      </c>
      <c r="E57" s="7"/>
      <c r="F57" s="108" t="s">
        <v>75</v>
      </c>
      <c r="G57" s="110" t="s">
        <v>122</v>
      </c>
      <c r="H57" s="12">
        <v>1</v>
      </c>
      <c r="I57" s="8">
        <v>1</v>
      </c>
      <c r="J57" s="107"/>
      <c r="K57" s="11">
        <f t="shared" si="0"/>
        <v>0</v>
      </c>
    </row>
    <row r="58" spans="2:11" ht="19.5" customHeight="1">
      <c r="B58" s="14">
        <f t="shared" si="2"/>
        <v>53</v>
      </c>
      <c r="C58" s="150" t="s">
        <v>159</v>
      </c>
      <c r="D58" s="14" t="s">
        <v>17</v>
      </c>
      <c r="E58" s="7"/>
      <c r="F58" s="108" t="s">
        <v>75</v>
      </c>
      <c r="G58" s="110" t="s">
        <v>122</v>
      </c>
      <c r="H58" s="12">
        <v>1</v>
      </c>
      <c r="I58" s="8">
        <v>1</v>
      </c>
      <c r="J58" s="107"/>
      <c r="K58" s="11">
        <f t="shared" si="0"/>
        <v>0</v>
      </c>
    </row>
    <row r="59" spans="2:11" ht="19.5" customHeight="1">
      <c r="B59" s="14">
        <f t="shared" si="2"/>
        <v>54</v>
      </c>
      <c r="C59" s="150" t="s">
        <v>160</v>
      </c>
      <c r="D59" s="14" t="s">
        <v>16</v>
      </c>
      <c r="E59" s="7"/>
      <c r="F59" s="108" t="s">
        <v>60</v>
      </c>
      <c r="G59" s="110" t="s">
        <v>122</v>
      </c>
      <c r="H59" s="12">
        <v>1</v>
      </c>
      <c r="I59" s="8">
        <v>1</v>
      </c>
      <c r="J59" s="107"/>
      <c r="K59" s="11">
        <f t="shared" si="0"/>
        <v>0</v>
      </c>
    </row>
    <row r="60" spans="2:11" ht="19.5" customHeight="1">
      <c r="B60" s="14">
        <f t="shared" si="2"/>
        <v>55</v>
      </c>
      <c r="C60" s="150" t="s">
        <v>161</v>
      </c>
      <c r="D60" s="14" t="s">
        <v>16</v>
      </c>
      <c r="E60" s="7"/>
      <c r="F60" s="108" t="s">
        <v>61</v>
      </c>
      <c r="G60" s="110" t="s">
        <v>122</v>
      </c>
      <c r="H60" s="12">
        <v>1</v>
      </c>
      <c r="I60" s="8">
        <v>1</v>
      </c>
      <c r="J60" s="107"/>
      <c r="K60" s="11">
        <f t="shared" si="0"/>
        <v>0</v>
      </c>
    </row>
    <row r="61" spans="2:11" ht="19.5" customHeight="1">
      <c r="B61" s="14">
        <f t="shared" si="2"/>
        <v>56</v>
      </c>
      <c r="C61" s="150" t="s">
        <v>162</v>
      </c>
      <c r="D61" s="14" t="s">
        <v>16</v>
      </c>
      <c r="E61" s="7"/>
      <c r="F61" s="108" t="s">
        <v>79</v>
      </c>
      <c r="G61" s="110" t="s">
        <v>122</v>
      </c>
      <c r="H61" s="12">
        <v>1</v>
      </c>
      <c r="I61" s="8">
        <v>1</v>
      </c>
      <c r="J61" s="107"/>
      <c r="K61" s="11">
        <f t="shared" si="0"/>
        <v>0</v>
      </c>
    </row>
    <row r="62" spans="2:11" ht="19.5" customHeight="1">
      <c r="B62" s="14">
        <f t="shared" si="2"/>
        <v>57</v>
      </c>
      <c r="C62" s="150" t="s">
        <v>163</v>
      </c>
      <c r="D62" s="14" t="s">
        <v>16</v>
      </c>
      <c r="E62" s="4"/>
      <c r="F62" s="14" t="s">
        <v>102</v>
      </c>
      <c r="G62" s="110" t="s">
        <v>122</v>
      </c>
      <c r="H62" s="12">
        <v>1</v>
      </c>
      <c r="I62" s="8">
        <v>1</v>
      </c>
      <c r="J62" s="119"/>
      <c r="K62" s="11">
        <f t="shared" si="0"/>
        <v>0</v>
      </c>
    </row>
    <row r="63" spans="2:11" ht="19.5" customHeight="1">
      <c r="B63" s="14">
        <f t="shared" si="2"/>
        <v>58</v>
      </c>
      <c r="C63" s="150" t="s">
        <v>166</v>
      </c>
      <c r="D63" s="14" t="s">
        <v>16</v>
      </c>
      <c r="E63" s="7"/>
      <c r="F63" s="108" t="s">
        <v>80</v>
      </c>
      <c r="G63" s="110" t="s">
        <v>122</v>
      </c>
      <c r="H63" s="12">
        <v>1</v>
      </c>
      <c r="I63" s="8">
        <v>1</v>
      </c>
      <c r="J63" s="107"/>
      <c r="K63" s="11">
        <f t="shared" si="0"/>
        <v>0</v>
      </c>
    </row>
    <row r="64" spans="2:11" ht="19.5" customHeight="1">
      <c r="B64" s="14">
        <f t="shared" si="2"/>
        <v>59</v>
      </c>
      <c r="C64" s="150" t="s">
        <v>167</v>
      </c>
      <c r="D64" s="14" t="s">
        <v>17</v>
      </c>
      <c r="E64" s="4"/>
      <c r="F64" s="14" t="s">
        <v>74</v>
      </c>
      <c r="G64" s="110" t="s">
        <v>122</v>
      </c>
      <c r="H64" s="12">
        <v>1</v>
      </c>
      <c r="I64" s="8">
        <v>1</v>
      </c>
      <c r="J64" s="107"/>
      <c r="K64" s="11">
        <f t="shared" si="0"/>
        <v>0</v>
      </c>
    </row>
    <row r="65" spans="2:11" ht="23.25">
      <c r="B65" s="14">
        <f t="shared" si="2"/>
        <v>60</v>
      </c>
      <c r="C65" s="150" t="s">
        <v>168</v>
      </c>
      <c r="D65" s="14" t="s">
        <v>63</v>
      </c>
      <c r="E65" s="7"/>
      <c r="F65" s="120" t="s">
        <v>112</v>
      </c>
      <c r="G65" s="110" t="s">
        <v>122</v>
      </c>
      <c r="H65" s="12">
        <v>1</v>
      </c>
      <c r="I65" s="8">
        <v>1</v>
      </c>
      <c r="J65" s="107"/>
      <c r="K65" s="11">
        <f t="shared" si="0"/>
        <v>0</v>
      </c>
    </row>
    <row r="66" spans="2:11" ht="23.25">
      <c r="B66" s="14">
        <f t="shared" si="2"/>
        <v>61</v>
      </c>
      <c r="C66" s="152" t="s">
        <v>169</v>
      </c>
      <c r="D66" s="14" t="s">
        <v>63</v>
      </c>
      <c r="E66" s="7"/>
      <c r="F66" s="120" t="s">
        <v>81</v>
      </c>
      <c r="G66" s="110" t="s">
        <v>122</v>
      </c>
      <c r="H66" s="12">
        <v>1</v>
      </c>
      <c r="I66" s="8">
        <v>1</v>
      </c>
      <c r="J66" s="107"/>
      <c r="K66" s="11">
        <f t="shared" si="0"/>
        <v>0</v>
      </c>
    </row>
    <row r="67" spans="2:11" s="147" customFormat="1" ht="25.5" customHeight="1">
      <c r="B67" s="143">
        <f t="shared" si="2"/>
        <v>62</v>
      </c>
      <c r="C67" s="153" t="s">
        <v>170</v>
      </c>
      <c r="D67" s="143" t="s">
        <v>104</v>
      </c>
      <c r="E67" s="144"/>
      <c r="F67" s="145" t="s">
        <v>133</v>
      </c>
      <c r="G67" s="146" t="s">
        <v>121</v>
      </c>
      <c r="H67" s="125">
        <v>1</v>
      </c>
      <c r="I67" s="122">
        <v>2</v>
      </c>
      <c r="J67" s="124"/>
      <c r="K67" s="11">
        <f t="shared" si="0"/>
        <v>0</v>
      </c>
    </row>
    <row r="68" spans="2:11" ht="27" customHeight="1">
      <c r="B68" s="143">
        <f t="shared" si="2"/>
        <v>63</v>
      </c>
      <c r="C68" s="152" t="s">
        <v>171</v>
      </c>
      <c r="D68" s="8" t="s">
        <v>131</v>
      </c>
      <c r="E68" s="4"/>
      <c r="F68" s="142" t="s">
        <v>135</v>
      </c>
      <c r="G68" s="13" t="s">
        <v>120</v>
      </c>
      <c r="H68" s="12">
        <v>1</v>
      </c>
      <c r="I68" s="8">
        <v>6</v>
      </c>
      <c r="J68" s="107"/>
      <c r="K68" s="11">
        <f t="shared" si="0"/>
        <v>0</v>
      </c>
    </row>
    <row r="69" spans="2:11" ht="15.75" customHeight="1">
      <c r="B69" s="143">
        <f t="shared" si="2"/>
        <v>64</v>
      </c>
      <c r="C69" s="133"/>
      <c r="D69" s="8" t="s">
        <v>105</v>
      </c>
      <c r="E69" s="4"/>
      <c r="F69" s="140" t="s">
        <v>115</v>
      </c>
      <c r="G69" s="5" t="s">
        <v>116</v>
      </c>
      <c r="H69" s="12"/>
      <c r="I69" s="8">
        <v>40</v>
      </c>
      <c r="J69" s="107"/>
      <c r="K69" s="11">
        <f t="shared" si="0"/>
        <v>0</v>
      </c>
    </row>
    <row r="70" spans="2:11" ht="15.75" customHeight="1">
      <c r="B70" s="143">
        <f t="shared" si="2"/>
        <v>65</v>
      </c>
      <c r="C70" s="133"/>
      <c r="D70" s="8" t="s">
        <v>19</v>
      </c>
      <c r="E70" s="4"/>
      <c r="F70" s="4"/>
      <c r="G70" s="5" t="s">
        <v>39</v>
      </c>
      <c r="H70" s="12">
        <v>1</v>
      </c>
      <c r="I70" s="8">
        <v>2</v>
      </c>
      <c r="J70" s="107"/>
      <c r="K70" s="11">
        <f t="shared" si="0"/>
        <v>0</v>
      </c>
    </row>
    <row r="71" spans="2:11" ht="15.75" customHeight="1">
      <c r="B71" s="143">
        <f t="shared" si="2"/>
        <v>66</v>
      </c>
      <c r="C71" s="133"/>
      <c r="D71" s="8" t="s">
        <v>66</v>
      </c>
      <c r="E71" s="4"/>
      <c r="F71" s="4"/>
      <c r="G71" s="5" t="s">
        <v>67</v>
      </c>
      <c r="H71" s="12">
        <v>1</v>
      </c>
      <c r="I71" s="8">
        <v>2</v>
      </c>
      <c r="J71" s="107"/>
      <c r="K71" s="11">
        <f aca="true" t="shared" si="3" ref="K71:K80">I71*J71</f>
        <v>0</v>
      </c>
    </row>
    <row r="72" spans="2:11" ht="15.75" customHeight="1">
      <c r="B72" s="143">
        <f t="shared" si="2"/>
        <v>67</v>
      </c>
      <c r="C72" s="133"/>
      <c r="D72" s="8" t="s">
        <v>20</v>
      </c>
      <c r="E72" s="4"/>
      <c r="F72" s="4"/>
      <c r="G72" s="5" t="s">
        <v>67</v>
      </c>
      <c r="H72" s="12">
        <v>1</v>
      </c>
      <c r="I72" s="8">
        <v>3</v>
      </c>
      <c r="J72" s="107"/>
      <c r="K72" s="11">
        <f t="shared" si="3"/>
        <v>0</v>
      </c>
    </row>
    <row r="73" spans="2:11" ht="15.75" customHeight="1">
      <c r="B73" s="143">
        <f t="shared" si="2"/>
        <v>68</v>
      </c>
      <c r="C73" s="133"/>
      <c r="D73" s="8" t="s">
        <v>71</v>
      </c>
      <c r="E73" s="4"/>
      <c r="F73" s="4"/>
      <c r="G73" s="5" t="s">
        <v>39</v>
      </c>
      <c r="H73" s="12">
        <v>1</v>
      </c>
      <c r="I73" s="8">
        <v>5</v>
      </c>
      <c r="J73" s="107"/>
      <c r="K73" s="11">
        <f t="shared" si="3"/>
        <v>0</v>
      </c>
    </row>
    <row r="74" spans="2:11" ht="15.75" customHeight="1">
      <c r="B74" s="143">
        <f t="shared" si="2"/>
        <v>69</v>
      </c>
      <c r="C74" s="133"/>
      <c r="D74" s="8" t="s">
        <v>106</v>
      </c>
      <c r="E74" s="4"/>
      <c r="F74" s="12" t="s">
        <v>132</v>
      </c>
      <c r="G74" s="5" t="s">
        <v>182</v>
      </c>
      <c r="H74" s="12"/>
      <c r="I74" s="8">
        <v>3</v>
      </c>
      <c r="J74" s="107"/>
      <c r="K74" s="11">
        <f t="shared" si="3"/>
        <v>0</v>
      </c>
    </row>
    <row r="75" spans="2:11" ht="15.75" customHeight="1">
      <c r="B75" s="143">
        <f t="shared" si="2"/>
        <v>70</v>
      </c>
      <c r="C75" s="133"/>
      <c r="D75" s="8" t="s">
        <v>38</v>
      </c>
      <c r="E75" s="4"/>
      <c r="F75" s="4"/>
      <c r="G75" s="5" t="s">
        <v>113</v>
      </c>
      <c r="H75" s="12"/>
      <c r="I75" s="8">
        <v>4</v>
      </c>
      <c r="J75" s="107"/>
      <c r="K75" s="11">
        <f t="shared" si="3"/>
        <v>0</v>
      </c>
    </row>
    <row r="76" spans="2:11" s="9" customFormat="1" ht="26.25" customHeight="1">
      <c r="B76" s="143">
        <f t="shared" si="2"/>
        <v>71</v>
      </c>
      <c r="C76" s="137"/>
      <c r="D76" s="186" t="s">
        <v>69</v>
      </c>
      <c r="E76" s="187"/>
      <c r="F76" s="187"/>
      <c r="G76" s="188"/>
      <c r="H76" s="8" t="s">
        <v>26</v>
      </c>
      <c r="I76" s="14">
        <v>130</v>
      </c>
      <c r="J76" s="107"/>
      <c r="K76" s="11">
        <f t="shared" si="3"/>
        <v>0</v>
      </c>
    </row>
    <row r="77" spans="2:11" s="9" customFormat="1" ht="27.75" customHeight="1">
      <c r="B77" s="143">
        <f t="shared" si="2"/>
        <v>72</v>
      </c>
      <c r="C77" s="137"/>
      <c r="D77" s="186" t="s">
        <v>76</v>
      </c>
      <c r="E77" s="187"/>
      <c r="F77" s="187"/>
      <c r="G77" s="188"/>
      <c r="H77" s="113" t="s">
        <v>26</v>
      </c>
      <c r="I77" s="14">
        <v>30</v>
      </c>
      <c r="J77" s="8"/>
      <c r="K77" s="11">
        <f t="shared" si="3"/>
        <v>0</v>
      </c>
    </row>
    <row r="78" spans="2:11" s="9" customFormat="1" ht="24.75" customHeight="1">
      <c r="B78" s="143">
        <f t="shared" si="2"/>
        <v>73</v>
      </c>
      <c r="C78" s="137"/>
      <c r="D78" s="186" t="s">
        <v>92</v>
      </c>
      <c r="E78" s="187"/>
      <c r="F78" s="187"/>
      <c r="G78" s="188"/>
      <c r="H78" s="113" t="s">
        <v>26</v>
      </c>
      <c r="I78" s="14">
        <v>10</v>
      </c>
      <c r="J78" s="8"/>
      <c r="K78" s="11">
        <f t="shared" si="3"/>
        <v>0</v>
      </c>
    </row>
    <row r="79" spans="2:11" s="9" customFormat="1" ht="27.75" customHeight="1">
      <c r="B79" s="143">
        <f t="shared" si="2"/>
        <v>74</v>
      </c>
      <c r="C79" s="137"/>
      <c r="D79" s="186" t="s">
        <v>70</v>
      </c>
      <c r="E79" s="187"/>
      <c r="F79" s="187"/>
      <c r="G79" s="188"/>
      <c r="H79" s="113" t="s">
        <v>26</v>
      </c>
      <c r="I79" s="14">
        <v>11</v>
      </c>
      <c r="J79" s="8"/>
      <c r="K79" s="11">
        <f t="shared" si="3"/>
        <v>0</v>
      </c>
    </row>
    <row r="80" spans="2:11" ht="27.75" customHeight="1">
      <c r="B80" s="143">
        <f t="shared" si="2"/>
        <v>75</v>
      </c>
      <c r="C80" s="136"/>
      <c r="D80" s="186" t="s">
        <v>124</v>
      </c>
      <c r="E80" s="187"/>
      <c r="F80" s="187"/>
      <c r="G80" s="188"/>
      <c r="H80" s="107" t="s">
        <v>26</v>
      </c>
      <c r="I80" s="14">
        <v>4</v>
      </c>
      <c r="J80" s="8"/>
      <c r="K80" s="11">
        <f t="shared" si="3"/>
        <v>0</v>
      </c>
    </row>
    <row r="81" spans="2:11" ht="30" customHeight="1">
      <c r="B81" s="189" t="s">
        <v>174</v>
      </c>
      <c r="C81" s="190"/>
      <c r="D81" s="190"/>
      <c r="E81" s="190"/>
      <c r="F81" s="190"/>
      <c r="G81" s="190"/>
      <c r="H81" s="190"/>
      <c r="I81" s="190"/>
      <c r="J81" s="191"/>
      <c r="K81" s="154">
        <f>SUM(K6:K80)</f>
        <v>0</v>
      </c>
    </row>
    <row r="82" spans="2:11" ht="36" customHeight="1">
      <c r="B82" s="192" t="s">
        <v>42</v>
      </c>
      <c r="C82" s="193"/>
      <c r="D82" s="193"/>
      <c r="E82" s="193"/>
      <c r="F82" s="193"/>
      <c r="G82" s="193"/>
      <c r="H82" s="193"/>
      <c r="I82" s="193"/>
      <c r="J82" s="194"/>
      <c r="K82" s="154">
        <f>K81*0.23</f>
        <v>0</v>
      </c>
    </row>
    <row r="83" spans="2:11" ht="31.5" customHeight="1">
      <c r="B83" s="192" t="s">
        <v>175</v>
      </c>
      <c r="C83" s="193"/>
      <c r="D83" s="193"/>
      <c r="E83" s="193"/>
      <c r="F83" s="193"/>
      <c r="G83" s="193"/>
      <c r="H83" s="193"/>
      <c r="I83" s="193"/>
      <c r="J83" s="194"/>
      <c r="K83" s="154">
        <f>K81+K82</f>
        <v>0</v>
      </c>
    </row>
    <row r="84" spans="2:11" s="6" customFormat="1" ht="60" customHeight="1">
      <c r="B84" s="195" t="s">
        <v>176</v>
      </c>
      <c r="C84" s="196"/>
      <c r="D84" s="196"/>
      <c r="E84" s="196"/>
      <c r="F84" s="196"/>
      <c r="G84" s="196"/>
      <c r="H84" s="196"/>
      <c r="I84" s="196"/>
      <c r="J84" s="196"/>
      <c r="K84" s="196"/>
    </row>
    <row r="85" spans="2:11" s="9" customFormat="1" ht="12.75">
      <c r="B85" s="10"/>
      <c r="C85" s="138"/>
      <c r="D85" s="10"/>
      <c r="E85" s="10"/>
      <c r="F85" s="10"/>
      <c r="G85" s="10"/>
      <c r="H85" s="10"/>
      <c r="I85" s="10"/>
      <c r="J85" s="10"/>
      <c r="K85" s="10">
        <f>SUM(K47:K80)</f>
        <v>0</v>
      </c>
    </row>
    <row r="86" spans="2:11" s="10" customFormat="1" ht="12.75">
      <c r="B86" s="1"/>
      <c r="C86" s="132"/>
      <c r="D86" s="1"/>
      <c r="E86" s="1"/>
      <c r="F86" s="1"/>
      <c r="G86" s="9" t="s">
        <v>177</v>
      </c>
      <c r="H86" s="1"/>
      <c r="I86" s="1"/>
      <c r="J86" s="1"/>
      <c r="K86" s="1"/>
    </row>
    <row r="87" spans="2:11" s="10" customFormat="1" ht="12.75">
      <c r="B87" s="1"/>
      <c r="C87" s="132"/>
      <c r="D87" s="1"/>
      <c r="E87" s="1"/>
      <c r="F87" s="1"/>
      <c r="G87" s="197" t="s">
        <v>181</v>
      </c>
      <c r="H87" s="197"/>
      <c r="I87" s="197"/>
      <c r="J87" s="197"/>
      <c r="K87" s="197"/>
    </row>
    <row r="88" spans="2:11" s="10" customFormat="1" ht="12.75">
      <c r="B88" s="1"/>
      <c r="C88" s="132"/>
      <c r="D88" s="1"/>
      <c r="E88" s="1"/>
      <c r="F88" s="1"/>
      <c r="G88" s="197"/>
      <c r="H88" s="197"/>
      <c r="I88" s="197"/>
      <c r="J88" s="197"/>
      <c r="K88" s="197"/>
    </row>
    <row r="89" spans="7:11" ht="12.75">
      <c r="G89" s="197"/>
      <c r="H89" s="197"/>
      <c r="I89" s="197"/>
      <c r="J89" s="197"/>
      <c r="K89" s="197"/>
    </row>
    <row r="90" spans="7:11" ht="0" customHeight="1" hidden="1">
      <c r="G90" s="197"/>
      <c r="H90" s="197"/>
      <c r="I90" s="197"/>
      <c r="J90" s="197"/>
      <c r="K90" s="197"/>
    </row>
  </sheetData>
  <sheetProtection/>
  <mergeCells count="22">
    <mergeCell ref="B84:K84"/>
    <mergeCell ref="G87:K90"/>
    <mergeCell ref="J4:J5"/>
    <mergeCell ref="K4:K5"/>
    <mergeCell ref="I3:I5"/>
    <mergeCell ref="G3:G5"/>
    <mergeCell ref="H3:H5"/>
    <mergeCell ref="J3:K3"/>
    <mergeCell ref="D76:G76"/>
    <mergeCell ref="D77:G77"/>
    <mergeCell ref="D78:G78"/>
    <mergeCell ref="B81:J81"/>
    <mergeCell ref="B82:J82"/>
    <mergeCell ref="B83:J83"/>
    <mergeCell ref="D80:G80"/>
    <mergeCell ref="D79:G79"/>
    <mergeCell ref="B1:K1"/>
    <mergeCell ref="B3:B5"/>
    <mergeCell ref="C3:C5"/>
    <mergeCell ref="D3:D5"/>
    <mergeCell ref="B2:K2"/>
    <mergeCell ref="F3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Angelika Bogacz</cp:lastModifiedBy>
  <cp:lastPrinted>2019-09-09T08:02:36Z</cp:lastPrinted>
  <dcterms:created xsi:type="dcterms:W3CDTF">2007-09-04T09:20:05Z</dcterms:created>
  <dcterms:modified xsi:type="dcterms:W3CDTF">2019-09-10T11:59:51Z</dcterms:modified>
  <cp:category/>
  <cp:version/>
  <cp:contentType/>
  <cp:contentStatus/>
</cp:coreProperties>
</file>