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_Przetargi 2018\Zad. 29 Remont obiektu mostowego w ciągu drogi powiatowej nr 3334W\"/>
    </mc:Choice>
  </mc:AlternateContent>
  <bookViews>
    <workbookView xWindow="480" yWindow="132" windowWidth="27792" windowHeight="13608"/>
  </bookViews>
  <sheets>
    <sheet name="Kosztorys" sheetId="2" r:id="rId1"/>
  </sheets>
  <calcPr calcId="152511" fullPrecision="0"/>
</workbook>
</file>

<file path=xl/calcChain.xml><?xml version="1.0" encoding="utf-8"?>
<calcChain xmlns="http://schemas.openxmlformats.org/spreadsheetml/2006/main">
  <c r="G200" i="2" l="1"/>
  <c r="G196" i="2"/>
  <c r="G190" i="2"/>
  <c r="G188" i="2"/>
  <c r="G184" i="2"/>
  <c r="G182" i="2"/>
  <c r="G176" i="2"/>
  <c r="G178" i="2"/>
  <c r="G174" i="2"/>
  <c r="G162" i="2"/>
  <c r="G164" i="2"/>
  <c r="G166" i="2"/>
  <c r="G168" i="2"/>
  <c r="G170" i="2"/>
  <c r="G160" i="2"/>
  <c r="G156" i="2"/>
  <c r="G154" i="2"/>
  <c r="G150" i="2"/>
  <c r="G144" i="2"/>
  <c r="G140" i="2"/>
  <c r="G138" i="2"/>
  <c r="G132" i="2"/>
  <c r="G128" i="2"/>
  <c r="G126" i="2"/>
  <c r="G120" i="2"/>
  <c r="G116" i="2"/>
  <c r="G114" i="2"/>
  <c r="G108" i="2"/>
  <c r="G106" i="2"/>
  <c r="G96" i="2"/>
  <c r="G98" i="2"/>
  <c r="G100" i="2"/>
  <c r="G94" i="2"/>
  <c r="G78" i="2"/>
  <c r="G80" i="2"/>
  <c r="G82" i="2"/>
  <c r="G84" i="2"/>
  <c r="G86" i="2"/>
  <c r="G88" i="2"/>
  <c r="G90" i="2"/>
  <c r="G76" i="2"/>
  <c r="G68" i="2"/>
  <c r="G70" i="2"/>
  <c r="G66" i="2"/>
  <c r="G52" i="2"/>
  <c r="G54" i="2"/>
  <c r="G56" i="2"/>
  <c r="G58" i="2"/>
  <c r="G60" i="2"/>
  <c r="G62" i="2"/>
  <c r="G50" i="2"/>
  <c r="G44" i="2"/>
  <c r="G46" i="2" s="1"/>
  <c r="G38" i="2"/>
  <c r="G34" i="2"/>
  <c r="G31" i="2"/>
  <c r="G28" i="2"/>
  <c r="G19" i="2"/>
  <c r="G21" i="2"/>
  <c r="G17" i="2"/>
  <c r="G11" i="2"/>
  <c r="G9" i="2"/>
  <c r="G134" i="2" l="1"/>
  <c r="G23" i="2"/>
  <c r="G13" i="2"/>
  <c r="G40" i="2"/>
  <c r="G72" i="2"/>
  <c r="G102" i="2"/>
  <c r="G110" i="2"/>
  <c r="G122" i="2"/>
  <c r="G146" i="2"/>
  <c r="G202" i="2"/>
  <c r="G192" i="2"/>
  <c r="G203" i="2" l="1"/>
  <c r="G204" i="2" s="1"/>
  <c r="G205" i="2" s="1"/>
</calcChain>
</file>

<file path=xl/sharedStrings.xml><?xml version="1.0" encoding="utf-8"?>
<sst xmlns="http://schemas.openxmlformats.org/spreadsheetml/2006/main" count="340" uniqueCount="190">
  <si>
    <t>Lp.</t>
  </si>
  <si>
    <t>Nr spec.techn.</t>
  </si>
  <si>
    <t>Opis</t>
  </si>
  <si>
    <t>Jedn.obm.</t>
  </si>
  <si>
    <t>Ilość</t>
  </si>
  <si>
    <t>Cena jedn.</t>
  </si>
  <si>
    <t>Wartość</t>
  </si>
  <si>
    <t>D 01.00.00. ROBOTY PRZYGOTOWAWCZE</t>
  </si>
  <si>
    <t>D 01.02.04 Rozbiórka elementów dróg</t>
  </si>
  <si>
    <t>Kod CPV: 45111000-8 Roboty w zakresie burzenia, roboty ziemne.</t>
  </si>
  <si>
    <t>d.1.1</t>
  </si>
  <si>
    <t>D 01.02.04</t>
  </si>
  <si>
    <t>Rozebranie nawierzchni z mieszanek mineralno-bitumicznych, grubość nawierzchni 4*2.5=10cm wraz z wywiezieniem gruzu</t>
  </si>
  <si>
    <t>Krotność = 2.5</t>
  </si>
  <si>
    <t>m2</t>
  </si>
  <si>
    <t>Mechaniczne rozebranie nawierzchni z mieszanek mineralno-bitumicznych o grubości 16 cm wraz z wywiezieniem gruzu</t>
  </si>
  <si>
    <t>Razem dział: D 01.00.00. ROBOTY PRZYGOTOWAWCZE</t>
  </si>
  <si>
    <t>D 04.00.00. PODBUDOWY.</t>
  </si>
  <si>
    <t>D 04.04.01. PODBUDOWA Z KRUSZYWA ŁAMANEGO STABILIZOWANEGO MECHANICZNIE.</t>
  </si>
  <si>
    <t>Kod CPV: 45233000-9 Roboty w zakresie konstruowania, fundamentowania oraz wykonywania nawierzchni autostrad, dróg.</t>
  </si>
  <si>
    <t>d.2.1</t>
  </si>
  <si>
    <t>D 04.04.01.</t>
  </si>
  <si>
    <t>Wykonanie podbudowy z kruszywa łamanego frakcji 0-31,5 mm, warstwa dolna, grubość warstwy po zagęszczeniu 20 cm</t>
  </si>
  <si>
    <t>Wykonanie podbudowy z kruszywa naturalnego ulepszonego cementem z wytwórni, grubość warstwy po zagęszczeniu 15 cm</t>
  </si>
  <si>
    <t>Wykonanie umocnienia poboczy z kruszywa łamanego frakcji 0-31,5 mm, warstwa górna, grubość warstwy po zagęszczeniu 10 cm</t>
  </si>
  <si>
    <t>Razem dział: D 04.00.00. PODBUDOWY.</t>
  </si>
  <si>
    <t>D 05.00.00. NAWIERZCHNIE.</t>
  </si>
  <si>
    <t>D 05.03.05. NAWIERZCHNIA Z BETONU ASFALTOWEGO</t>
  </si>
  <si>
    <t>3.1.1</t>
  </si>
  <si>
    <t>D 05.03.05b. Nawierzchnia z betonu asfaltowego. Warstwa wiążąca, grubość warstwy 8cm</t>
  </si>
  <si>
    <t>d.3.1.1</t>
  </si>
  <si>
    <t>D 04.03.01 ; D05.03.05b</t>
  </si>
  <si>
    <t>Wykonanie warstwy wiążącej z mieszanki mineralno-asfaltowej AC 16 wraz z oczyszczeniem i skropieniem podłoża, grubość warstwy po zagęszczeniu 4*2=8 cm</t>
  </si>
  <si>
    <t>Krotność = 2</t>
  </si>
  <si>
    <t>3.1.2</t>
  </si>
  <si>
    <t>D 05.03.05b. Nawierzchnia z betonu asfaltowego. Warstwa wiążąca, grubość warstwy 4cm</t>
  </si>
  <si>
    <t>d.3.1.2</t>
  </si>
  <si>
    <t>Wykonanie warstwy wiążącej z mieszanki mineralno-asfaltowej AC 16 wraz z oczyszczeniem i skropieniem podłoża, grubość warstwy po zagęszczeniu 4 cm</t>
  </si>
  <si>
    <t>3.1.3</t>
  </si>
  <si>
    <t>D 05.03.05a. Nawierzchnia z betonu asfaltowego. Warstwa ścieralna, grubość warstwy 4 cm</t>
  </si>
  <si>
    <t>d.3.1.3</t>
  </si>
  <si>
    <t>D 04.03.01 ; D05.03.05a</t>
  </si>
  <si>
    <t>Wykonanie warstwy ścieralnej z mieszanki mineralno-asfaltowej AC 11 S wraz z oczyszczeniem i skropieniem podłoża, grubość warstwy po zagęszczeniu 4 cm</t>
  </si>
  <si>
    <t>D 05.03.11. FREZOWANIE NAWIERZCHNI ASFALTOWYCH NA ZIMNO.</t>
  </si>
  <si>
    <t>d.3.2</t>
  </si>
  <si>
    <t>D 05.03.11</t>
  </si>
  <si>
    <t>Wykonanie frezowania nawierzchni asfaltowych na zimno: średnia grubość warstwy 4 cm, wraz z odwiezienie urobku.</t>
  </si>
  <si>
    <t>Krotność = 3</t>
  </si>
  <si>
    <t>Razem dział: D 05.00.00. NAWIERZCHNIE.</t>
  </si>
  <si>
    <t>M 20.00.00 PRACE PRZYGOTOWAWCZE</t>
  </si>
  <si>
    <t>M 20.55.51 ROZBIÓRKA PRZĘSŁA BETONOWEGO MONOLITYCZNEGO</t>
  </si>
  <si>
    <t>Kod CPV: 45221000-2 Roboty Budowlane w zakresie budowy mostów i tuneli, szybów i kolei podziemnej.</t>
  </si>
  <si>
    <t>d.4.1</t>
  </si>
  <si>
    <t>M 20.55.51</t>
  </si>
  <si>
    <t>Rozbiórka elementów konstrukcji betonowych niezbrojonych o grubości do 15 cm wraz z wywiezieniem gruzu</t>
  </si>
  <si>
    <t>m3</t>
  </si>
  <si>
    <t>Razem dział: M 20.00.00 PRACE PRZYGOTOWAWCZE</t>
  </si>
  <si>
    <t>M 22.00.00 KORPUSY PODPÓR I KONSTRUKCJE OPOROWE</t>
  </si>
  <si>
    <t>M 22.51.01 WZMOCNIENIE PODPORY POPRZEZ ZWIĘKSZENIE JEJ WYMIARÓW</t>
  </si>
  <si>
    <t>d.5.1</t>
  </si>
  <si>
    <t>M 22.51.01</t>
  </si>
  <si>
    <t>Betonowanie przy użyciu pompy na samochodzie - stopy,płyty i ławy fundamentowe (beton korka C12/15)</t>
  </si>
  <si>
    <t>Przygotowanie zbrojenia na budowie - fundamenty podpór - pręty o śr. do 16 mm</t>
  </si>
  <si>
    <t>kg</t>
  </si>
  <si>
    <t>Montaż zbrojenia - oczepy i ławy podłożyskowe - pręty o śr. 16-20 mm</t>
  </si>
  <si>
    <t>Betonowanie przy użyciu pompy na samochodzie - stopy,płyty i ławy fundamentowe</t>
  </si>
  <si>
    <t>Montaż kotew stalowych barieroporęczy</t>
  </si>
  <si>
    <t>szt.</t>
  </si>
  <si>
    <t>M 13.03.01a</t>
  </si>
  <si>
    <t>Montaż desek gzymsowych z polimerobetonu h=60 cm</t>
  </si>
  <si>
    <t>m</t>
  </si>
  <si>
    <t>Deskowanie płytami ze sklejki bakelizowanej - podpory masywne, ściany oporowe i ściany maskujące o wysokości do 4 m</t>
  </si>
  <si>
    <t>M 22.51.20 NAPRAWY POWIERZCHNIOWE BETONOWYCH PODPÓR I ŚCIAN OPOROWYCH ZAPRAWAMI TYPU PCC NAKŁADANYMI RĘCZNIE</t>
  </si>
  <si>
    <t>d.5.2</t>
  </si>
  <si>
    <t>M 22.51.20</t>
  </si>
  <si>
    <t>Czyszczenie strumieniowo-ścierne powierzchni betonowych nie malowanych</t>
  </si>
  <si>
    <t>Ręczna reprofilacja ubytków w konstrukcjach żelbetowych na powierzchniach pionowych zaprawą cementowo-polimerową - wykonanie warstwy sczepnej</t>
  </si>
  <si>
    <t>Ręczna reprofilacja ubytków w konstrukcjach betonowych zaprawą cementowo-polimerową - szpachlowanie powierzchni z betonów wylewanych na ścianach szpachlą cementowo-polimerową</t>
  </si>
  <si>
    <t>Razem dział: M 22.00.00 KORPUSY PODPÓR I KONSTRUKCJE OPOROWE</t>
  </si>
  <si>
    <t>M 23.00.00 USTROJE NOŚNE</t>
  </si>
  <si>
    <t>M 23.51.02 WZMOCNIENIE PRZĘSŁA BETONOWEGO POPRZEZ POGRUBIENIE PŁYTY POMOSTU</t>
  </si>
  <si>
    <t>d.6.1</t>
  </si>
  <si>
    <t>M 23.51.02</t>
  </si>
  <si>
    <t>Wiercenie otworu w żelbecie pionowo z lądu o głębokości do 25 cm max. średnicy 20 mm</t>
  </si>
  <si>
    <t>otw.</t>
  </si>
  <si>
    <t>Obsadzenie prętów zbrojeniowych średnicy fi 6 mm</t>
  </si>
  <si>
    <t>Przygotowanie zbrojenia na budowie prętami płyt ustrojów niosących pełnych bez wsporników</t>
  </si>
  <si>
    <t>Montaż zbrojenia</t>
  </si>
  <si>
    <t>Betonowanie przy użyciu pompy na samochodzie</t>
  </si>
  <si>
    <t>M 23.51.20 NAPRAWY POWIERZCHNIOWE PRZĘSEŁ BETONOWYCH ZAPRAWAMI TYPU PCC NAKŁADANYMI RĘCZNIE</t>
  </si>
  <si>
    <t>d.6.2</t>
  </si>
  <si>
    <t>M 23.51.20</t>
  </si>
  <si>
    <t>Ręczna reprofilacja ubytków w konstrukcjach żelbetowych zaprawą cementowo-polimerową - wykonanie warstwy sczepnej</t>
  </si>
  <si>
    <t>Ręczna reprofilacja ubytków w konstrukcjach betonowych zaprawą cementowo-polimerową</t>
  </si>
  <si>
    <t>Zabezpieczenie antykorozyjne belek stalowych (stopki szykolejowych staroużytecznych)</t>
  </si>
  <si>
    <t>Razem dział: M 23.00.00 USTROJE NOŚNE</t>
  </si>
  <si>
    <t>M 25.00.00 URZĄDZENIA DYLATACYJNE</t>
  </si>
  <si>
    <t>M 25.01.13 PRZEKRYCIE DYLATACYJNE – „UCIĄGLENIE NAWIERZCHNI” POPRZEZ ZAZBROJENIE SIATKĄ Z „TWORZYW”.</t>
  </si>
  <si>
    <t>Kod CPV: 45112000-2 Roboty Budowlane w zakresie budowy mostów i tuneli, szybów i kolei podziemnej.</t>
  </si>
  <si>
    <t>d.7.1</t>
  </si>
  <si>
    <t>M 25.01.13</t>
  </si>
  <si>
    <t>Wykonanie bitumicznego przykrycia dylatacyjnego masą zalewową. Szerokość szczeliny 20 mm.</t>
  </si>
  <si>
    <t>Ułożenie warstwy pośredniej z geosiatki o wytrzymałości powyżej 20 kN/m na całej powierzchni jezdni</t>
  </si>
  <si>
    <t>Razem dział: M 25.00.00 URZĄDZENIA DYLATACYJNE</t>
  </si>
  <si>
    <t>M 26.00.00 ODWODNIENIE PŁYTY POMOSTU</t>
  </si>
  <si>
    <t>M 26.01.02 SĄCZKI DLA ODWODNIENIA IZOLACJI</t>
  </si>
  <si>
    <t>d.8.1</t>
  </si>
  <si>
    <t>M 26.01.02</t>
  </si>
  <si>
    <t>Wiercenie otworu w żelbecie pionowo z lądu o głębokości do 25 cm</t>
  </si>
  <si>
    <t>Wykonanie elementów odwodnienia ustrojów niosących - sączki odwadniające</t>
  </si>
  <si>
    <t>elem.</t>
  </si>
  <si>
    <t>M 26.01.03 DRENY DLA ODWODNIENIA IZOLACJI</t>
  </si>
  <si>
    <t>d.8.2</t>
  </si>
  <si>
    <t>M 26.01.03</t>
  </si>
  <si>
    <t>Wykonanie drenów z geowłókniny (taśma) i kruszywa lakierowanego żywicami syntetycznymi</t>
  </si>
  <si>
    <t>Razem dział: M 26.00.00 ODWODNIENIE PŁYTY POMOSTU</t>
  </si>
  <si>
    <t>M 27.00.00 HYDROIZOLACJA</t>
  </si>
  <si>
    <t>M 27.01.01 POWŁOKOWA IZOLACJA BITUMICZNA - "NA ZIMNO"</t>
  </si>
  <si>
    <t>d.9.1</t>
  </si>
  <si>
    <t>M 27.01.01</t>
  </si>
  <si>
    <t>Izolacje przeciwwilgociowe powłokowe bitumiczne - wykonywane na zimno - pionowe z roztworu asfaltowego - pierwsza warstwa - powierzchnia w jednym miejscu do 20 m2</t>
  </si>
  <si>
    <t>Izolacje przeciwwilgociowe powłokowe bitumiczne - wykonywane na zimno - pionowe z roztworu asfaltowego - każda następna warstwa - powierzchnia w jednym miejscu do 20 m2</t>
  </si>
  <si>
    <t>M 27.02.01 IZOLACJA Z PAPY TERMOZGRZEWALNEJ - UKŁADANA NA POWIERZCHNIACH BETONOWYCH</t>
  </si>
  <si>
    <t>d.9.2</t>
  </si>
  <si>
    <t>M 27.02.01</t>
  </si>
  <si>
    <t>Wykonanie izolacji jednowarstwowej z papy zgrzewalnej, na betonowych płaszczyznach poziomych</t>
  </si>
  <si>
    <t>Razem dział: M 27.00.00 HYDROIZOLACJA</t>
  </si>
  <si>
    <t>M 28.00.00 WYPOSAŻENIE</t>
  </si>
  <si>
    <t>M 28.05.05 BARIERO-PORĘCZE</t>
  </si>
  <si>
    <t>d.10.1</t>
  </si>
  <si>
    <t>M 28.05.05</t>
  </si>
  <si>
    <t>Montaż barieroporęczy mostowych stalowych o ciężarze 77 kg/m.</t>
  </si>
  <si>
    <t>Ustawienie barier ochronnych stalowych jednostronnych wysięgnikowych o masie 24 kg/m</t>
  </si>
  <si>
    <t>M 28.53.52 ROZBIÓRKA BARIER STALOWYCH</t>
  </si>
  <si>
    <t>d.10.2</t>
  </si>
  <si>
    <t>M 28.53.52</t>
  </si>
  <si>
    <t>Demontaż balustrad i barier mostowych wraz z transportem złomu</t>
  </si>
  <si>
    <t>t</t>
  </si>
  <si>
    <t>Razem dział: M 28.00.00 WYPOSAŻENIE</t>
  </si>
  <si>
    <t>M 29.00.00 ROBOTY PRZYOBIEKTOWE</t>
  </si>
  <si>
    <t>M 29.03.06 WYKONANIE WYKOPÓW</t>
  </si>
  <si>
    <t>d.11.1</t>
  </si>
  <si>
    <t>M 29.03.06</t>
  </si>
  <si>
    <t>Roboty ziemne wykonywane koparkami podsiębiernymi o poj. łyżki 0.40 m3 w gruncie kat. III z transportem urobku samochodami samowyładowczymi na odległość do 1 km</t>
  </si>
  <si>
    <t>M 29.03.07 NASYPY</t>
  </si>
  <si>
    <t>d.11.2</t>
  </si>
  <si>
    <t>M 29.03.07</t>
  </si>
  <si>
    <t>Zasypywanie wnęk za ścianami budowli inżynieryjnych przy wysokości zasypania do 4 m wraz z dostarczeniem ziemi i z zagęszczeniem, grunt kat. I-II. ST M 11.01.04</t>
  </si>
  <si>
    <t>Wykonanie nasypów mechanicznie z gruntu kat. I-II z transportem urobku na nasyp samochodami na odl. 15 km wraz z formowaniem i zagęszczeniem nasypu i zwilżeniem w miarę potrzeby warstw zagęszczanych wodą (stożki przyczółków)</t>
  </si>
  <si>
    <t>M 29.05.01 PŁYTY PRZEJŚCIOWE</t>
  </si>
  <si>
    <t>d.11.3</t>
  </si>
  <si>
    <t>M 29.05.01</t>
  </si>
  <si>
    <t>Ułożenie przekładki z foli gr 0.5 mm</t>
  </si>
  <si>
    <t>Betonowanie przy użyciu pompy na samochodzie beton C25/30</t>
  </si>
  <si>
    <t>M 29.15.01 UMOCNIENIE SKARP STOŻKÓW PRZYCZÓŁKOWYCH</t>
  </si>
  <si>
    <t>d.11.4</t>
  </si>
  <si>
    <t>M 29.15.01</t>
  </si>
  <si>
    <t>Wykopy fundamentowe wąskoprzestrzenne i jamiste głębokości do 1,5 m o ścianach pionowych wykonywane na lądzie w gruncie nawodnionym, bez umocnień ścian, grunt pozostawiony na odkładzie (grunt kat. I-IV)</t>
  </si>
  <si>
    <t>Ławy fundamentowe z betonu niekonstrukcyjnego bez deskowania (klasa betonu poniżej C25/30 (B-25)). ST M 11.01.04</t>
  </si>
  <si>
    <t>Umocnienie skarp i stożków przy przyczółkach brukiem kamiennym grub. 15 cm ułożonych na podsypce z cementowo-piaskowej, wypełnienie spoin zaprawą cementową</t>
  </si>
  <si>
    <t>M 29.20.01 ŚCIEKI SKARPOWE</t>
  </si>
  <si>
    <t>d.11.5</t>
  </si>
  <si>
    <t>M 29.20.01</t>
  </si>
  <si>
    <t>Ułożenie ścieków z prefabrykowanych elementów betonowych o wymiarach 60x50x20 cm na podsypce cementowo-piaskowej, spoiny wypełnione zaprawą cementową</t>
  </si>
  <si>
    <t>Umocnienie wylotu ścieku narzutem kamiennym</t>
  </si>
  <si>
    <t>M 29.30.01 UMOCNIENIE KONSTRUKCJAMI KAMIENNYMI SKARP I DNA RZEK, KANAŁÓW I ROWÓW.</t>
  </si>
  <si>
    <t>d.11.6</t>
  </si>
  <si>
    <t>M 29.30.01</t>
  </si>
  <si>
    <t>Wykopy szerokoprzestrzenne głębokości do 3 m wykonywane z lądu w korycie rzeki oraz w gruncie nawodnionym, bez umocnień ścian, z odwiezieniem gruntu na odkład na odl. do 5 km (grunt kat. I-IV)</t>
  </si>
  <si>
    <t>Wykonanie umocnienia narzutem kamiennym śr 7.5 cm</t>
  </si>
  <si>
    <t>Razem dział: M 29.00.00 ROBOTY PRZYOBIEKTOWE</t>
  </si>
  <si>
    <t>M 30.00.00 ROBOTY NAWIERZCHNIOWE I ZABEZPIECZAJĄCE</t>
  </si>
  <si>
    <t>M 30.05.02 NAWIERZCHNIA CHODNIKA Z ŻYWIC SYNTETYCZNYCH</t>
  </si>
  <si>
    <t>d.12.1</t>
  </si>
  <si>
    <t>M 30.05.02</t>
  </si>
  <si>
    <t>Nawierzchnie na podłożu betonowym grubowarstwowe z żywicy poliuretanowej o grubości 5 mm</t>
  </si>
  <si>
    <t>M 30.20.11. ZABEZPIECZENIE ANTYKOROZYJNE POW. BETONOWYCH - POKRYCIE POWIERZCHNIOWE O GRUBOŚCI POWŁOKI 0.3&lt;D&lt;1 MM.</t>
  </si>
  <si>
    <t>Kod CPV: 45221000-2 Roboty budowlane w zakresie budowy mostów i tuneli, szybów i kolei podziemnej</t>
  </si>
  <si>
    <t>d.12.2</t>
  </si>
  <si>
    <t>M 30.20.11</t>
  </si>
  <si>
    <t>Wykonanie powłok malarskich akrylowych, malowanie dwukrotne powierzchni betonowych</t>
  </si>
  <si>
    <t>Razem dział: M 30.00.00 ROBOTY NAWIERZCHNIOWE I ZABEZPIECZAJĄCE</t>
  </si>
  <si>
    <t>Wartość kosztorysowa robót bez podatku VAT</t>
  </si>
  <si>
    <t>Podatek VAT</t>
  </si>
  <si>
    <t>Formularz 2.2 do SIWZ</t>
  </si>
  <si>
    <t>KOSZTORYS OFERTOWY na zamówienie pn.</t>
  </si>
  <si>
    <t>Remont obiektu mostowego w ciągu drogi powiatowej nr 3334W Wir – Goszczewice - Przytyk</t>
  </si>
  <si>
    <t>Ogółem wartość kosztorysowa robót brutto</t>
  </si>
  <si>
    <t>………………………………………………………………………………..</t>
  </si>
  <si>
    <t xml:space="preserve">                                                                                                                       (podpis i pieczęć upełnomocnionego przedstawiciela Wykonawcy)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</si>
</sst>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7.5"/>
      <color theme="1"/>
      <name val="Arial"/>
      <family val="2"/>
      <charset val="238"/>
    </font>
    <font>
      <b/>
      <sz val="14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1" fillId="0" borderId="14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right" vertical="center" wrapText="1"/>
    </xf>
    <xf numFmtId="0" fontId="21" fillId="0" borderId="15" xfId="0" applyFont="1" applyBorder="1" applyAlignment="1">
      <alignment horizontal="righ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right" vertical="center" wrapText="1"/>
    </xf>
    <xf numFmtId="0" fontId="22" fillId="0" borderId="15" xfId="0" applyFont="1" applyBorder="1" applyAlignment="1">
      <alignment horizontal="right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Border="1" applyAlignment="1">
      <alignment horizontal="left" vertical="center" wrapText="1"/>
    </xf>
    <xf numFmtId="4" fontId="0" fillId="0" borderId="0" xfId="0" applyNumberFormat="1" applyAlignment="1">
      <alignment vertical="center"/>
    </xf>
    <xf numFmtId="4" fontId="22" fillId="0" borderId="10" xfId="0" applyNumberFormat="1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4" fontId="21" fillId="0" borderId="15" xfId="0" applyNumberFormat="1" applyFont="1" applyBorder="1" applyAlignment="1">
      <alignment horizontal="right" vertical="center" wrapText="1"/>
    </xf>
    <xf numFmtId="4" fontId="21" fillId="0" borderId="10" xfId="0" applyNumberFormat="1" applyFont="1" applyBorder="1" applyAlignment="1">
      <alignment horizontal="right" vertical="center" wrapText="1"/>
    </xf>
    <xf numFmtId="4" fontId="22" fillId="0" borderId="10" xfId="0" applyNumberFormat="1" applyFont="1" applyBorder="1" applyAlignment="1">
      <alignment horizontal="right" vertical="center" wrapText="1"/>
    </xf>
    <xf numFmtId="4" fontId="22" fillId="0" borderId="0" xfId="0" applyNumberFormat="1" applyFont="1" applyBorder="1" applyAlignment="1">
      <alignment horizontal="right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9"/>
  <sheetViews>
    <sheetView showGridLines="0" tabSelected="1" zoomScale="102" zoomScaleNormal="102" workbookViewId="0">
      <selection activeCell="F206" sqref="F206"/>
    </sheetView>
  </sheetViews>
  <sheetFormatPr defaultColWidth="9.109375" defaultRowHeight="14.4" x14ac:dyDescent="0.3"/>
  <cols>
    <col min="1" max="1" width="9.44140625" style="1" customWidth="1"/>
    <col min="2" max="2" width="16" style="1" customWidth="1"/>
    <col min="3" max="3" width="84" style="1" customWidth="1"/>
    <col min="4" max="4" width="7.5546875" style="3" customWidth="1"/>
    <col min="5" max="6" width="12" style="1" customWidth="1"/>
    <col min="7" max="7" width="13.44140625" style="44" customWidth="1"/>
    <col min="8" max="16384" width="9.109375" style="1"/>
  </cols>
  <sheetData>
    <row r="1" spans="1:7" s="4" customFormat="1" ht="15.6" x14ac:dyDescent="0.3">
      <c r="A1" s="6"/>
      <c r="B1" s="6"/>
      <c r="C1" s="6"/>
      <c r="D1" s="7"/>
      <c r="E1" s="6"/>
      <c r="F1" s="16" t="s">
        <v>184</v>
      </c>
      <c r="G1" s="16"/>
    </row>
    <row r="2" spans="1:7" ht="15.6" x14ac:dyDescent="0.3">
      <c r="A2" s="40" t="s">
        <v>185</v>
      </c>
      <c r="B2" s="41"/>
      <c r="C2" s="41"/>
      <c r="D2" s="41"/>
      <c r="E2" s="41"/>
      <c r="F2" s="41"/>
      <c r="G2" s="41"/>
    </row>
    <row r="3" spans="1:7" s="4" customFormat="1" ht="15" customHeight="1" x14ac:dyDescent="0.3">
      <c r="A3" s="17" t="s">
        <v>186</v>
      </c>
      <c r="B3" s="17"/>
      <c r="C3" s="17"/>
      <c r="D3" s="17"/>
      <c r="E3" s="17"/>
      <c r="F3" s="17"/>
      <c r="G3" s="17"/>
    </row>
    <row r="4" spans="1:7" ht="17.399999999999999" x14ac:dyDescent="0.3">
      <c r="C4" s="5"/>
    </row>
    <row r="5" spans="1:7" s="6" customFormat="1" ht="31.2" x14ac:dyDescent="0.3">
      <c r="A5" s="9" t="s">
        <v>0</v>
      </c>
      <c r="B5" s="9" t="s">
        <v>1</v>
      </c>
      <c r="C5" s="9" t="s">
        <v>2</v>
      </c>
      <c r="D5" s="9" t="s">
        <v>3</v>
      </c>
      <c r="E5" s="9" t="s">
        <v>4</v>
      </c>
      <c r="F5" s="9" t="s">
        <v>5</v>
      </c>
      <c r="G5" s="45" t="s">
        <v>6</v>
      </c>
    </row>
    <row r="6" spans="1:7" s="6" customFormat="1" ht="15.6" x14ac:dyDescent="0.3">
      <c r="A6" s="10">
        <v>1</v>
      </c>
      <c r="B6" s="11"/>
      <c r="C6" s="24" t="s">
        <v>7</v>
      </c>
      <c r="D6" s="25"/>
      <c r="E6" s="25"/>
      <c r="F6" s="25"/>
      <c r="G6" s="26"/>
    </row>
    <row r="7" spans="1:7" s="6" customFormat="1" ht="15.6" x14ac:dyDescent="0.3">
      <c r="A7" s="27">
        <v>1.1000000000000001</v>
      </c>
      <c r="B7" s="29"/>
      <c r="C7" s="31" t="s">
        <v>8</v>
      </c>
      <c r="D7" s="32"/>
      <c r="E7" s="32"/>
      <c r="F7" s="32"/>
      <c r="G7" s="33"/>
    </row>
    <row r="8" spans="1:7" s="6" customFormat="1" ht="15.6" x14ac:dyDescent="0.3">
      <c r="A8" s="28"/>
      <c r="B8" s="30"/>
      <c r="C8" s="34" t="s">
        <v>9</v>
      </c>
      <c r="D8" s="35"/>
      <c r="E8" s="35"/>
      <c r="F8" s="35"/>
      <c r="G8" s="36"/>
    </row>
    <row r="9" spans="1:7" s="6" customFormat="1" ht="30" x14ac:dyDescent="0.3">
      <c r="A9" s="12">
        <v>1</v>
      </c>
      <c r="B9" s="18" t="s">
        <v>11</v>
      </c>
      <c r="C9" s="13" t="s">
        <v>12</v>
      </c>
      <c r="D9" s="20" t="s">
        <v>14</v>
      </c>
      <c r="E9" s="22">
        <v>118.8</v>
      </c>
      <c r="F9" s="22"/>
      <c r="G9" s="46">
        <f>E9*F9</f>
        <v>0</v>
      </c>
    </row>
    <row r="10" spans="1:7" s="6" customFormat="1" ht="19.5" customHeight="1" x14ac:dyDescent="0.3">
      <c r="A10" s="14" t="s">
        <v>10</v>
      </c>
      <c r="B10" s="19"/>
      <c r="C10" s="15" t="s">
        <v>13</v>
      </c>
      <c r="D10" s="21"/>
      <c r="E10" s="23"/>
      <c r="F10" s="23"/>
      <c r="G10" s="47"/>
    </row>
    <row r="11" spans="1:7" s="6" customFormat="1" ht="15.6" x14ac:dyDescent="0.3">
      <c r="A11" s="12">
        <v>2</v>
      </c>
      <c r="B11" s="18" t="s">
        <v>11</v>
      </c>
      <c r="C11" s="18" t="s">
        <v>15</v>
      </c>
      <c r="D11" s="20" t="s">
        <v>14</v>
      </c>
      <c r="E11" s="22">
        <v>66.959999999999994</v>
      </c>
      <c r="F11" s="22"/>
      <c r="G11" s="46">
        <f>E11*F11</f>
        <v>0</v>
      </c>
    </row>
    <row r="12" spans="1:7" s="6" customFormat="1" ht="21.75" customHeight="1" x14ac:dyDescent="0.3">
      <c r="A12" s="14" t="s">
        <v>10</v>
      </c>
      <c r="B12" s="19"/>
      <c r="C12" s="19"/>
      <c r="D12" s="21"/>
      <c r="E12" s="23"/>
      <c r="F12" s="23"/>
      <c r="G12" s="47"/>
    </row>
    <row r="13" spans="1:7" s="6" customFormat="1" ht="15.6" x14ac:dyDescent="0.3">
      <c r="A13" s="37" t="s">
        <v>16</v>
      </c>
      <c r="B13" s="38"/>
      <c r="C13" s="38"/>
      <c r="D13" s="38"/>
      <c r="E13" s="38"/>
      <c r="F13" s="39"/>
      <c r="G13" s="48">
        <f>SUM(G9:G12)</f>
        <v>0</v>
      </c>
    </row>
    <row r="14" spans="1:7" s="6" customFormat="1" ht="15.6" x14ac:dyDescent="0.3">
      <c r="A14" s="10">
        <v>2</v>
      </c>
      <c r="B14" s="11"/>
      <c r="C14" s="24" t="s">
        <v>17</v>
      </c>
      <c r="D14" s="25"/>
      <c r="E14" s="25"/>
      <c r="F14" s="25"/>
      <c r="G14" s="26"/>
    </row>
    <row r="15" spans="1:7" s="6" customFormat="1" ht="15.6" x14ac:dyDescent="0.3">
      <c r="A15" s="27">
        <v>2.1</v>
      </c>
      <c r="B15" s="29"/>
      <c r="C15" s="31" t="s">
        <v>18</v>
      </c>
      <c r="D15" s="32"/>
      <c r="E15" s="32"/>
      <c r="F15" s="32"/>
      <c r="G15" s="33"/>
    </row>
    <row r="16" spans="1:7" s="6" customFormat="1" ht="15.6" x14ac:dyDescent="0.3">
      <c r="A16" s="28"/>
      <c r="B16" s="30"/>
      <c r="C16" s="34" t="s">
        <v>19</v>
      </c>
      <c r="D16" s="35"/>
      <c r="E16" s="35"/>
      <c r="F16" s="35"/>
      <c r="G16" s="36"/>
    </row>
    <row r="17" spans="1:7" s="6" customFormat="1" ht="15.6" x14ac:dyDescent="0.3">
      <c r="A17" s="12">
        <v>3</v>
      </c>
      <c r="B17" s="18" t="s">
        <v>21</v>
      </c>
      <c r="C17" s="18" t="s">
        <v>22</v>
      </c>
      <c r="D17" s="20" t="s">
        <v>14</v>
      </c>
      <c r="E17" s="22">
        <v>32.4</v>
      </c>
      <c r="F17" s="22"/>
      <c r="G17" s="46">
        <f>E17*F17</f>
        <v>0</v>
      </c>
    </row>
    <row r="18" spans="1:7" s="6" customFormat="1" ht="30" customHeight="1" x14ac:dyDescent="0.3">
      <c r="A18" s="14" t="s">
        <v>20</v>
      </c>
      <c r="B18" s="19"/>
      <c r="C18" s="19"/>
      <c r="D18" s="21"/>
      <c r="E18" s="23"/>
      <c r="F18" s="23"/>
      <c r="G18" s="47"/>
    </row>
    <row r="19" spans="1:7" s="6" customFormat="1" ht="15.6" x14ac:dyDescent="0.3">
      <c r="A19" s="12">
        <v>4</v>
      </c>
      <c r="B19" s="18" t="s">
        <v>21</v>
      </c>
      <c r="C19" s="18" t="s">
        <v>23</v>
      </c>
      <c r="D19" s="20" t="s">
        <v>14</v>
      </c>
      <c r="E19" s="22">
        <v>32.4</v>
      </c>
      <c r="F19" s="22"/>
      <c r="G19" s="46">
        <f t="shared" ref="G19" si="0">E19*F19</f>
        <v>0</v>
      </c>
    </row>
    <row r="20" spans="1:7" s="6" customFormat="1" ht="23.25" customHeight="1" x14ac:dyDescent="0.3">
      <c r="A20" s="14" t="s">
        <v>20</v>
      </c>
      <c r="B20" s="19"/>
      <c r="C20" s="19"/>
      <c r="D20" s="21"/>
      <c r="E20" s="23"/>
      <c r="F20" s="23"/>
      <c r="G20" s="47"/>
    </row>
    <row r="21" spans="1:7" s="6" customFormat="1" ht="15.6" x14ac:dyDescent="0.3">
      <c r="A21" s="12">
        <v>5</v>
      </c>
      <c r="B21" s="18" t="s">
        <v>21</v>
      </c>
      <c r="C21" s="18" t="s">
        <v>24</v>
      </c>
      <c r="D21" s="20" t="s">
        <v>14</v>
      </c>
      <c r="E21" s="22">
        <v>24</v>
      </c>
      <c r="F21" s="22"/>
      <c r="G21" s="46">
        <f t="shared" ref="G21" si="1">E21*F21</f>
        <v>0</v>
      </c>
    </row>
    <row r="22" spans="1:7" s="6" customFormat="1" ht="24.75" customHeight="1" x14ac:dyDescent="0.3">
      <c r="A22" s="14" t="s">
        <v>20</v>
      </c>
      <c r="B22" s="19"/>
      <c r="C22" s="19"/>
      <c r="D22" s="21"/>
      <c r="E22" s="23"/>
      <c r="F22" s="23"/>
      <c r="G22" s="47"/>
    </row>
    <row r="23" spans="1:7" s="6" customFormat="1" ht="15.6" x14ac:dyDescent="0.3">
      <c r="A23" s="37" t="s">
        <v>25</v>
      </c>
      <c r="B23" s="38"/>
      <c r="C23" s="38"/>
      <c r="D23" s="38"/>
      <c r="E23" s="38"/>
      <c r="F23" s="39"/>
      <c r="G23" s="48">
        <f>SUM(G17:G22)</f>
        <v>0</v>
      </c>
    </row>
    <row r="24" spans="1:7" s="6" customFormat="1" ht="15.6" x14ac:dyDescent="0.3">
      <c r="A24" s="10">
        <v>3</v>
      </c>
      <c r="B24" s="11"/>
      <c r="C24" s="24" t="s">
        <v>26</v>
      </c>
      <c r="D24" s="25"/>
      <c r="E24" s="25"/>
      <c r="F24" s="25"/>
      <c r="G24" s="26"/>
    </row>
    <row r="25" spans="1:7" s="6" customFormat="1" ht="15.6" x14ac:dyDescent="0.3">
      <c r="A25" s="27">
        <v>3.1</v>
      </c>
      <c r="B25" s="29"/>
      <c r="C25" s="31" t="s">
        <v>27</v>
      </c>
      <c r="D25" s="32"/>
      <c r="E25" s="32"/>
      <c r="F25" s="32"/>
      <c r="G25" s="33"/>
    </row>
    <row r="26" spans="1:7" s="6" customFormat="1" ht="15.6" x14ac:dyDescent="0.3">
      <c r="A26" s="28"/>
      <c r="B26" s="30"/>
      <c r="C26" s="34" t="s">
        <v>19</v>
      </c>
      <c r="D26" s="35"/>
      <c r="E26" s="35"/>
      <c r="F26" s="35"/>
      <c r="G26" s="36"/>
    </row>
    <row r="27" spans="1:7" s="6" customFormat="1" ht="15.6" x14ac:dyDescent="0.3">
      <c r="A27" s="10" t="s">
        <v>28</v>
      </c>
      <c r="B27" s="11"/>
      <c r="C27" s="24" t="s">
        <v>29</v>
      </c>
      <c r="D27" s="25"/>
      <c r="E27" s="25"/>
      <c r="F27" s="25"/>
      <c r="G27" s="26"/>
    </row>
    <row r="28" spans="1:7" s="6" customFormat="1" ht="30" x14ac:dyDescent="0.3">
      <c r="A28" s="12">
        <v>6</v>
      </c>
      <c r="B28" s="18" t="s">
        <v>31</v>
      </c>
      <c r="C28" s="13" t="s">
        <v>32</v>
      </c>
      <c r="D28" s="20" t="s">
        <v>14</v>
      </c>
      <c r="E28" s="22">
        <v>66.959999999999994</v>
      </c>
      <c r="F28" s="22"/>
      <c r="G28" s="46">
        <f>E28*F28</f>
        <v>0</v>
      </c>
    </row>
    <row r="29" spans="1:7" s="6" customFormat="1" ht="14.25" customHeight="1" x14ac:dyDescent="0.3">
      <c r="A29" s="14" t="s">
        <v>30</v>
      </c>
      <c r="B29" s="19"/>
      <c r="C29" s="15" t="s">
        <v>33</v>
      </c>
      <c r="D29" s="21"/>
      <c r="E29" s="23"/>
      <c r="F29" s="23"/>
      <c r="G29" s="47"/>
    </row>
    <row r="30" spans="1:7" s="6" customFormat="1" ht="15.6" x14ac:dyDescent="0.3">
      <c r="A30" s="10" t="s">
        <v>34</v>
      </c>
      <c r="B30" s="11"/>
      <c r="C30" s="24" t="s">
        <v>35</v>
      </c>
      <c r="D30" s="25"/>
      <c r="E30" s="25"/>
      <c r="F30" s="25"/>
      <c r="G30" s="26"/>
    </row>
    <row r="31" spans="1:7" s="6" customFormat="1" ht="15.6" x14ac:dyDescent="0.3">
      <c r="A31" s="12">
        <v>7</v>
      </c>
      <c r="B31" s="18" t="s">
        <v>31</v>
      </c>
      <c r="C31" s="18" t="s">
        <v>37</v>
      </c>
      <c r="D31" s="20" t="s">
        <v>14</v>
      </c>
      <c r="E31" s="22">
        <v>29.58</v>
      </c>
      <c r="F31" s="22"/>
      <c r="G31" s="46">
        <f>E31*F31</f>
        <v>0</v>
      </c>
    </row>
    <row r="32" spans="1:7" s="6" customFormat="1" ht="30.75" customHeight="1" x14ac:dyDescent="0.3">
      <c r="A32" s="14" t="s">
        <v>36</v>
      </c>
      <c r="B32" s="19"/>
      <c r="C32" s="19"/>
      <c r="D32" s="21"/>
      <c r="E32" s="23"/>
      <c r="F32" s="23"/>
      <c r="G32" s="47"/>
    </row>
    <row r="33" spans="1:7" s="6" customFormat="1" ht="15.6" x14ac:dyDescent="0.3">
      <c r="A33" s="10" t="s">
        <v>38</v>
      </c>
      <c r="B33" s="11"/>
      <c r="C33" s="24" t="s">
        <v>39</v>
      </c>
      <c r="D33" s="25"/>
      <c r="E33" s="25"/>
      <c r="F33" s="25"/>
      <c r="G33" s="26"/>
    </row>
    <row r="34" spans="1:7" s="6" customFormat="1" ht="15.6" x14ac:dyDescent="0.3">
      <c r="A34" s="12">
        <v>8</v>
      </c>
      <c r="B34" s="18" t="s">
        <v>41</v>
      </c>
      <c r="C34" s="18" t="s">
        <v>42</v>
      </c>
      <c r="D34" s="20" t="s">
        <v>14</v>
      </c>
      <c r="E34" s="22">
        <v>218.58</v>
      </c>
      <c r="F34" s="22"/>
      <c r="G34" s="46">
        <f>E34*F34</f>
        <v>0</v>
      </c>
    </row>
    <row r="35" spans="1:7" s="6" customFormat="1" ht="15.6" x14ac:dyDescent="0.3">
      <c r="A35" s="14" t="s">
        <v>40</v>
      </c>
      <c r="B35" s="19"/>
      <c r="C35" s="19"/>
      <c r="D35" s="21"/>
      <c r="E35" s="23"/>
      <c r="F35" s="23"/>
      <c r="G35" s="47"/>
    </row>
    <row r="36" spans="1:7" s="6" customFormat="1" ht="15.6" x14ac:dyDescent="0.3">
      <c r="A36" s="27">
        <v>3.2</v>
      </c>
      <c r="B36" s="29"/>
      <c r="C36" s="31" t="s">
        <v>43</v>
      </c>
      <c r="D36" s="32"/>
      <c r="E36" s="32"/>
      <c r="F36" s="32"/>
      <c r="G36" s="33"/>
    </row>
    <row r="37" spans="1:7" s="6" customFormat="1" ht="15.6" x14ac:dyDescent="0.3">
      <c r="A37" s="28"/>
      <c r="B37" s="30"/>
      <c r="C37" s="34" t="s">
        <v>19</v>
      </c>
      <c r="D37" s="35"/>
      <c r="E37" s="35"/>
      <c r="F37" s="35"/>
      <c r="G37" s="36"/>
    </row>
    <row r="38" spans="1:7" s="6" customFormat="1" ht="30" x14ac:dyDescent="0.3">
      <c r="A38" s="12">
        <v>9</v>
      </c>
      <c r="B38" s="18" t="s">
        <v>45</v>
      </c>
      <c r="C38" s="13" t="s">
        <v>46</v>
      </c>
      <c r="D38" s="20" t="s">
        <v>14</v>
      </c>
      <c r="E38" s="22">
        <v>101.52</v>
      </c>
      <c r="F38" s="22"/>
      <c r="G38" s="46">
        <f>E38*F38</f>
        <v>0</v>
      </c>
    </row>
    <row r="39" spans="1:7" s="6" customFormat="1" ht="15.6" x14ac:dyDescent="0.3">
      <c r="A39" s="14" t="s">
        <v>44</v>
      </c>
      <c r="B39" s="19"/>
      <c r="C39" s="15" t="s">
        <v>47</v>
      </c>
      <c r="D39" s="21"/>
      <c r="E39" s="23"/>
      <c r="F39" s="23"/>
      <c r="G39" s="47"/>
    </row>
    <row r="40" spans="1:7" s="6" customFormat="1" ht="15.6" x14ac:dyDescent="0.3">
      <c r="A40" s="37" t="s">
        <v>48</v>
      </c>
      <c r="B40" s="38"/>
      <c r="C40" s="38"/>
      <c r="D40" s="38"/>
      <c r="E40" s="38"/>
      <c r="F40" s="39"/>
      <c r="G40" s="48">
        <f>G28+G31+G34+G38</f>
        <v>0</v>
      </c>
    </row>
    <row r="41" spans="1:7" s="6" customFormat="1" ht="15.6" x14ac:dyDescent="0.3">
      <c r="A41" s="10">
        <v>4</v>
      </c>
      <c r="B41" s="11"/>
      <c r="C41" s="24" t="s">
        <v>49</v>
      </c>
      <c r="D41" s="25"/>
      <c r="E41" s="25"/>
      <c r="F41" s="25"/>
      <c r="G41" s="26"/>
    </row>
    <row r="42" spans="1:7" s="6" customFormat="1" ht="15.6" x14ac:dyDescent="0.3">
      <c r="A42" s="27">
        <v>4.0999999999999996</v>
      </c>
      <c r="B42" s="29"/>
      <c r="C42" s="31" t="s">
        <v>50</v>
      </c>
      <c r="D42" s="32"/>
      <c r="E42" s="32"/>
      <c r="F42" s="32"/>
      <c r="G42" s="33"/>
    </row>
    <row r="43" spans="1:7" s="6" customFormat="1" ht="15.6" x14ac:dyDescent="0.3">
      <c r="A43" s="28"/>
      <c r="B43" s="30"/>
      <c r="C43" s="34" t="s">
        <v>51</v>
      </c>
      <c r="D43" s="35"/>
      <c r="E43" s="35"/>
      <c r="F43" s="35"/>
      <c r="G43" s="36"/>
    </row>
    <row r="44" spans="1:7" s="6" customFormat="1" ht="15.6" x14ac:dyDescent="0.3">
      <c r="A44" s="12">
        <v>10</v>
      </c>
      <c r="B44" s="18" t="s">
        <v>53</v>
      </c>
      <c r="C44" s="18" t="s">
        <v>54</v>
      </c>
      <c r="D44" s="20" t="s">
        <v>55</v>
      </c>
      <c r="E44" s="22">
        <v>12.67</v>
      </c>
      <c r="F44" s="22"/>
      <c r="G44" s="46">
        <f>E44*F44</f>
        <v>0</v>
      </c>
    </row>
    <row r="45" spans="1:7" s="6" customFormat="1" ht="27" customHeight="1" x14ac:dyDescent="0.3">
      <c r="A45" s="14" t="s">
        <v>52</v>
      </c>
      <c r="B45" s="19"/>
      <c r="C45" s="19"/>
      <c r="D45" s="21"/>
      <c r="E45" s="23"/>
      <c r="F45" s="23"/>
      <c r="G45" s="47"/>
    </row>
    <row r="46" spans="1:7" s="6" customFormat="1" ht="15.6" x14ac:dyDescent="0.3">
      <c r="A46" s="37" t="s">
        <v>56</v>
      </c>
      <c r="B46" s="38"/>
      <c r="C46" s="38"/>
      <c r="D46" s="38"/>
      <c r="E46" s="38"/>
      <c r="F46" s="39"/>
      <c r="G46" s="48">
        <f>G44</f>
        <v>0</v>
      </c>
    </row>
    <row r="47" spans="1:7" s="6" customFormat="1" ht="15.6" x14ac:dyDescent="0.3">
      <c r="A47" s="10">
        <v>5</v>
      </c>
      <c r="B47" s="11"/>
      <c r="C47" s="24" t="s">
        <v>57</v>
      </c>
      <c r="D47" s="25"/>
      <c r="E47" s="25"/>
      <c r="F47" s="25"/>
      <c r="G47" s="26"/>
    </row>
    <row r="48" spans="1:7" s="6" customFormat="1" ht="15.6" x14ac:dyDescent="0.3">
      <c r="A48" s="27">
        <v>5.0999999999999996</v>
      </c>
      <c r="B48" s="29"/>
      <c r="C48" s="31" t="s">
        <v>58</v>
      </c>
      <c r="D48" s="32"/>
      <c r="E48" s="32"/>
      <c r="F48" s="32"/>
      <c r="G48" s="33"/>
    </row>
    <row r="49" spans="1:7" s="6" customFormat="1" ht="15.6" x14ac:dyDescent="0.3">
      <c r="A49" s="28"/>
      <c r="B49" s="30"/>
      <c r="C49" s="34" t="s">
        <v>51</v>
      </c>
      <c r="D49" s="35"/>
      <c r="E49" s="35"/>
      <c r="F49" s="35"/>
      <c r="G49" s="36"/>
    </row>
    <row r="50" spans="1:7" s="6" customFormat="1" ht="15.6" x14ac:dyDescent="0.3">
      <c r="A50" s="12">
        <v>11</v>
      </c>
      <c r="B50" s="18" t="s">
        <v>60</v>
      </c>
      <c r="C50" s="18" t="s">
        <v>61</v>
      </c>
      <c r="D50" s="20" t="s">
        <v>55</v>
      </c>
      <c r="E50" s="22">
        <v>3</v>
      </c>
      <c r="F50" s="22"/>
      <c r="G50" s="46">
        <f>E50*F50</f>
        <v>0</v>
      </c>
    </row>
    <row r="51" spans="1:7" s="6" customFormat="1" ht="23.25" customHeight="1" x14ac:dyDescent="0.3">
      <c r="A51" s="14" t="s">
        <v>59</v>
      </c>
      <c r="B51" s="19"/>
      <c r="C51" s="19"/>
      <c r="D51" s="21"/>
      <c r="E51" s="23"/>
      <c r="F51" s="23"/>
      <c r="G51" s="47"/>
    </row>
    <row r="52" spans="1:7" s="6" customFormat="1" ht="15.6" x14ac:dyDescent="0.3">
      <c r="A52" s="12">
        <v>12</v>
      </c>
      <c r="B52" s="18" t="s">
        <v>60</v>
      </c>
      <c r="C52" s="18" t="s">
        <v>62</v>
      </c>
      <c r="D52" s="20" t="s">
        <v>63</v>
      </c>
      <c r="E52" s="22">
        <v>1460.8</v>
      </c>
      <c r="F52" s="22"/>
      <c r="G52" s="46">
        <f t="shared" ref="G52" si="2">E52*F52</f>
        <v>0</v>
      </c>
    </row>
    <row r="53" spans="1:7" s="6" customFormat="1" ht="15.6" x14ac:dyDescent="0.3">
      <c r="A53" s="14" t="s">
        <v>59</v>
      </c>
      <c r="B53" s="19"/>
      <c r="C53" s="19"/>
      <c r="D53" s="21"/>
      <c r="E53" s="23"/>
      <c r="F53" s="23"/>
      <c r="G53" s="47"/>
    </row>
    <row r="54" spans="1:7" s="6" customFormat="1" ht="15.6" x14ac:dyDescent="0.3">
      <c r="A54" s="12">
        <v>13</v>
      </c>
      <c r="B54" s="18" t="s">
        <v>60</v>
      </c>
      <c r="C54" s="18" t="s">
        <v>64</v>
      </c>
      <c r="D54" s="20" t="s">
        <v>63</v>
      </c>
      <c r="E54" s="22">
        <v>1460.8</v>
      </c>
      <c r="F54" s="22"/>
      <c r="G54" s="46">
        <f t="shared" ref="G54" si="3">E54*F54</f>
        <v>0</v>
      </c>
    </row>
    <row r="55" spans="1:7" s="6" customFormat="1" ht="15.6" x14ac:dyDescent="0.3">
      <c r="A55" s="14" t="s">
        <v>59</v>
      </c>
      <c r="B55" s="19"/>
      <c r="C55" s="19"/>
      <c r="D55" s="21"/>
      <c r="E55" s="23"/>
      <c r="F55" s="23"/>
      <c r="G55" s="47"/>
    </row>
    <row r="56" spans="1:7" s="6" customFormat="1" ht="15.6" x14ac:dyDescent="0.3">
      <c r="A56" s="12">
        <v>14</v>
      </c>
      <c r="B56" s="18" t="s">
        <v>60</v>
      </c>
      <c r="C56" s="18" t="s">
        <v>65</v>
      </c>
      <c r="D56" s="20" t="s">
        <v>55</v>
      </c>
      <c r="E56" s="22">
        <v>10.039999999999999</v>
      </c>
      <c r="F56" s="22"/>
      <c r="G56" s="46">
        <f t="shared" ref="G56" si="4">E56*F56</f>
        <v>0</v>
      </c>
    </row>
    <row r="57" spans="1:7" s="6" customFormat="1" ht="15.6" x14ac:dyDescent="0.3">
      <c r="A57" s="14" t="s">
        <v>59</v>
      </c>
      <c r="B57" s="19"/>
      <c r="C57" s="19"/>
      <c r="D57" s="21"/>
      <c r="E57" s="23"/>
      <c r="F57" s="23"/>
      <c r="G57" s="47"/>
    </row>
    <row r="58" spans="1:7" s="6" customFormat="1" ht="15.6" x14ac:dyDescent="0.3">
      <c r="A58" s="12">
        <v>15</v>
      </c>
      <c r="B58" s="18" t="s">
        <v>60</v>
      </c>
      <c r="C58" s="18" t="s">
        <v>66</v>
      </c>
      <c r="D58" s="20" t="s">
        <v>67</v>
      </c>
      <c r="E58" s="22">
        <v>8</v>
      </c>
      <c r="F58" s="22"/>
      <c r="G58" s="46">
        <f t="shared" ref="G58" si="5">E58*F58</f>
        <v>0</v>
      </c>
    </row>
    <row r="59" spans="1:7" s="6" customFormat="1" ht="15.6" x14ac:dyDescent="0.3">
      <c r="A59" s="14" t="s">
        <v>59</v>
      </c>
      <c r="B59" s="19"/>
      <c r="C59" s="19"/>
      <c r="D59" s="21"/>
      <c r="E59" s="23"/>
      <c r="F59" s="23"/>
      <c r="G59" s="47"/>
    </row>
    <row r="60" spans="1:7" s="6" customFormat="1" ht="15.6" x14ac:dyDescent="0.3">
      <c r="A60" s="12">
        <v>16</v>
      </c>
      <c r="B60" s="18" t="s">
        <v>68</v>
      </c>
      <c r="C60" s="18" t="s">
        <v>69</v>
      </c>
      <c r="D60" s="20" t="s">
        <v>70</v>
      </c>
      <c r="E60" s="22">
        <v>8</v>
      </c>
      <c r="F60" s="22"/>
      <c r="G60" s="46">
        <f t="shared" ref="G60" si="6">E60*F60</f>
        <v>0</v>
      </c>
    </row>
    <row r="61" spans="1:7" s="6" customFormat="1" ht="15.6" x14ac:dyDescent="0.3">
      <c r="A61" s="14" t="s">
        <v>59</v>
      </c>
      <c r="B61" s="19"/>
      <c r="C61" s="19"/>
      <c r="D61" s="21"/>
      <c r="E61" s="23"/>
      <c r="F61" s="23"/>
      <c r="G61" s="47"/>
    </row>
    <row r="62" spans="1:7" s="6" customFormat="1" ht="15.6" x14ac:dyDescent="0.3">
      <c r="A62" s="12">
        <v>17</v>
      </c>
      <c r="B62" s="18" t="s">
        <v>60</v>
      </c>
      <c r="C62" s="18" t="s">
        <v>71</v>
      </c>
      <c r="D62" s="20" t="s">
        <v>14</v>
      </c>
      <c r="E62" s="22">
        <v>38.299999999999997</v>
      </c>
      <c r="F62" s="22"/>
      <c r="G62" s="46">
        <f t="shared" ref="G62" si="7">E62*F62</f>
        <v>0</v>
      </c>
    </row>
    <row r="63" spans="1:7" s="6" customFormat="1" ht="20.25" customHeight="1" x14ac:dyDescent="0.3">
      <c r="A63" s="14" t="s">
        <v>59</v>
      </c>
      <c r="B63" s="19"/>
      <c r="C63" s="19"/>
      <c r="D63" s="21"/>
      <c r="E63" s="23"/>
      <c r="F63" s="23"/>
      <c r="G63" s="47"/>
    </row>
    <row r="64" spans="1:7" s="6" customFormat="1" ht="15.6" x14ac:dyDescent="0.3">
      <c r="A64" s="27">
        <v>5.2</v>
      </c>
      <c r="B64" s="29"/>
      <c r="C64" s="31" t="s">
        <v>72</v>
      </c>
      <c r="D64" s="32"/>
      <c r="E64" s="32"/>
      <c r="F64" s="32"/>
      <c r="G64" s="33"/>
    </row>
    <row r="65" spans="1:7" s="6" customFormat="1" ht="15.6" x14ac:dyDescent="0.3">
      <c r="A65" s="28"/>
      <c r="B65" s="30"/>
      <c r="C65" s="34" t="s">
        <v>51</v>
      </c>
      <c r="D65" s="35"/>
      <c r="E65" s="35"/>
      <c r="F65" s="35"/>
      <c r="G65" s="36"/>
    </row>
    <row r="66" spans="1:7" s="6" customFormat="1" ht="15.6" x14ac:dyDescent="0.3">
      <c r="A66" s="12">
        <v>18</v>
      </c>
      <c r="B66" s="18" t="s">
        <v>74</v>
      </c>
      <c r="C66" s="18" t="s">
        <v>75</v>
      </c>
      <c r="D66" s="20" t="s">
        <v>14</v>
      </c>
      <c r="E66" s="22">
        <v>32</v>
      </c>
      <c r="F66" s="22"/>
      <c r="G66" s="46">
        <f>E66*F66</f>
        <v>0</v>
      </c>
    </row>
    <row r="67" spans="1:7" s="6" customFormat="1" ht="15.6" x14ac:dyDescent="0.3">
      <c r="A67" s="14" t="s">
        <v>73</v>
      </c>
      <c r="B67" s="19"/>
      <c r="C67" s="19"/>
      <c r="D67" s="21"/>
      <c r="E67" s="23"/>
      <c r="F67" s="23"/>
      <c r="G67" s="47"/>
    </row>
    <row r="68" spans="1:7" s="6" customFormat="1" ht="15.6" x14ac:dyDescent="0.3">
      <c r="A68" s="12">
        <v>19</v>
      </c>
      <c r="B68" s="18" t="s">
        <v>74</v>
      </c>
      <c r="C68" s="18" t="s">
        <v>76</v>
      </c>
      <c r="D68" s="20" t="s">
        <v>14</v>
      </c>
      <c r="E68" s="22">
        <v>32</v>
      </c>
      <c r="F68" s="22"/>
      <c r="G68" s="46">
        <f t="shared" ref="G68" si="8">E68*F68</f>
        <v>0</v>
      </c>
    </row>
    <row r="69" spans="1:7" s="6" customFormat="1" ht="24" customHeight="1" x14ac:dyDescent="0.3">
      <c r="A69" s="14" t="s">
        <v>73</v>
      </c>
      <c r="B69" s="19"/>
      <c r="C69" s="19"/>
      <c r="D69" s="21"/>
      <c r="E69" s="23"/>
      <c r="F69" s="23"/>
      <c r="G69" s="47"/>
    </row>
    <row r="70" spans="1:7" s="6" customFormat="1" ht="15.6" x14ac:dyDescent="0.3">
      <c r="A70" s="12">
        <v>20</v>
      </c>
      <c r="B70" s="18" t="s">
        <v>74</v>
      </c>
      <c r="C70" s="18" t="s">
        <v>77</v>
      </c>
      <c r="D70" s="20" t="s">
        <v>14</v>
      </c>
      <c r="E70" s="22">
        <v>32</v>
      </c>
      <c r="F70" s="22"/>
      <c r="G70" s="46">
        <f t="shared" ref="G70" si="9">E70*F70</f>
        <v>0</v>
      </c>
    </row>
    <row r="71" spans="1:7" s="6" customFormat="1" ht="42" customHeight="1" x14ac:dyDescent="0.3">
      <c r="A71" s="14" t="s">
        <v>73</v>
      </c>
      <c r="B71" s="19"/>
      <c r="C71" s="19"/>
      <c r="D71" s="21"/>
      <c r="E71" s="23"/>
      <c r="F71" s="23"/>
      <c r="G71" s="47"/>
    </row>
    <row r="72" spans="1:7" s="6" customFormat="1" ht="15.6" x14ac:dyDescent="0.3">
      <c r="A72" s="37" t="s">
        <v>78</v>
      </c>
      <c r="B72" s="38"/>
      <c r="C72" s="38"/>
      <c r="D72" s="38"/>
      <c r="E72" s="38"/>
      <c r="F72" s="39"/>
      <c r="G72" s="48">
        <f>G50+G52+G54+G56+G58+G60+G62+G66+G68+G70</f>
        <v>0</v>
      </c>
    </row>
    <row r="73" spans="1:7" s="6" customFormat="1" ht="15.6" x14ac:dyDescent="0.3">
      <c r="A73" s="10">
        <v>6</v>
      </c>
      <c r="B73" s="11"/>
      <c r="C73" s="24" t="s">
        <v>79</v>
      </c>
      <c r="D73" s="25"/>
      <c r="E73" s="25"/>
      <c r="F73" s="25"/>
      <c r="G73" s="26"/>
    </row>
    <row r="74" spans="1:7" s="6" customFormat="1" ht="15.6" x14ac:dyDescent="0.3">
      <c r="A74" s="27">
        <v>6.1</v>
      </c>
      <c r="B74" s="29"/>
      <c r="C74" s="31" t="s">
        <v>80</v>
      </c>
      <c r="D74" s="32"/>
      <c r="E74" s="32"/>
      <c r="F74" s="32"/>
      <c r="G74" s="33"/>
    </row>
    <row r="75" spans="1:7" s="6" customFormat="1" ht="15.6" x14ac:dyDescent="0.3">
      <c r="A75" s="28"/>
      <c r="B75" s="30"/>
      <c r="C75" s="34" t="s">
        <v>51</v>
      </c>
      <c r="D75" s="35"/>
      <c r="E75" s="35"/>
      <c r="F75" s="35"/>
      <c r="G75" s="36"/>
    </row>
    <row r="76" spans="1:7" s="6" customFormat="1" ht="15.6" x14ac:dyDescent="0.3">
      <c r="A76" s="12">
        <v>21</v>
      </c>
      <c r="B76" s="18" t="s">
        <v>82</v>
      </c>
      <c r="C76" s="18" t="s">
        <v>83</v>
      </c>
      <c r="D76" s="20" t="s">
        <v>84</v>
      </c>
      <c r="E76" s="22">
        <v>156</v>
      </c>
      <c r="F76" s="22"/>
      <c r="G76" s="46">
        <f>E76*F76</f>
        <v>0</v>
      </c>
    </row>
    <row r="77" spans="1:7" s="6" customFormat="1" ht="19.5" customHeight="1" x14ac:dyDescent="0.3">
      <c r="A77" s="14" t="s">
        <v>81</v>
      </c>
      <c r="B77" s="19"/>
      <c r="C77" s="19"/>
      <c r="D77" s="21"/>
      <c r="E77" s="23"/>
      <c r="F77" s="23"/>
      <c r="G77" s="47"/>
    </row>
    <row r="78" spans="1:7" s="6" customFormat="1" ht="15.6" x14ac:dyDescent="0.3">
      <c r="A78" s="12">
        <v>22</v>
      </c>
      <c r="B78" s="18" t="s">
        <v>82</v>
      </c>
      <c r="C78" s="18" t="s">
        <v>85</v>
      </c>
      <c r="D78" s="20" t="s">
        <v>67</v>
      </c>
      <c r="E78" s="22">
        <v>156</v>
      </c>
      <c r="F78" s="22"/>
      <c r="G78" s="46">
        <f t="shared" ref="G78" si="10">E78*F78</f>
        <v>0</v>
      </c>
    </row>
    <row r="79" spans="1:7" s="6" customFormat="1" ht="15.6" x14ac:dyDescent="0.3">
      <c r="A79" s="14" t="s">
        <v>81</v>
      </c>
      <c r="B79" s="19"/>
      <c r="C79" s="19"/>
      <c r="D79" s="21"/>
      <c r="E79" s="23"/>
      <c r="F79" s="23"/>
      <c r="G79" s="47"/>
    </row>
    <row r="80" spans="1:7" s="6" customFormat="1" ht="15.6" x14ac:dyDescent="0.3">
      <c r="A80" s="12">
        <v>23</v>
      </c>
      <c r="B80" s="18" t="s">
        <v>82</v>
      </c>
      <c r="C80" s="18" t="s">
        <v>86</v>
      </c>
      <c r="D80" s="20" t="s">
        <v>63</v>
      </c>
      <c r="E80" s="22">
        <v>1814.2</v>
      </c>
      <c r="F80" s="22"/>
      <c r="G80" s="46">
        <f t="shared" ref="G80" si="11">E80*F80</f>
        <v>0</v>
      </c>
    </row>
    <row r="81" spans="1:7" s="6" customFormat="1" ht="15.6" x14ac:dyDescent="0.3">
      <c r="A81" s="14" t="s">
        <v>81</v>
      </c>
      <c r="B81" s="19"/>
      <c r="C81" s="19"/>
      <c r="D81" s="21"/>
      <c r="E81" s="23"/>
      <c r="F81" s="23"/>
      <c r="G81" s="47"/>
    </row>
    <row r="82" spans="1:7" s="6" customFormat="1" ht="15.6" x14ac:dyDescent="0.3">
      <c r="A82" s="12">
        <v>24</v>
      </c>
      <c r="B82" s="18" t="s">
        <v>82</v>
      </c>
      <c r="C82" s="18" t="s">
        <v>87</v>
      </c>
      <c r="D82" s="20" t="s">
        <v>63</v>
      </c>
      <c r="E82" s="22">
        <v>1814.2</v>
      </c>
      <c r="F82" s="22"/>
      <c r="G82" s="46">
        <f t="shared" ref="G82" si="12">E82*F82</f>
        <v>0</v>
      </c>
    </row>
    <row r="83" spans="1:7" s="6" customFormat="1" ht="15.6" x14ac:dyDescent="0.3">
      <c r="A83" s="14" t="s">
        <v>81</v>
      </c>
      <c r="B83" s="19"/>
      <c r="C83" s="19"/>
      <c r="D83" s="21"/>
      <c r="E83" s="23"/>
      <c r="F83" s="23"/>
      <c r="G83" s="47"/>
    </row>
    <row r="84" spans="1:7" s="6" customFormat="1" ht="15.6" x14ac:dyDescent="0.3">
      <c r="A84" s="12">
        <v>25</v>
      </c>
      <c r="B84" s="18" t="s">
        <v>82</v>
      </c>
      <c r="C84" s="18" t="s">
        <v>71</v>
      </c>
      <c r="D84" s="20" t="s">
        <v>14</v>
      </c>
      <c r="E84" s="22">
        <v>7.3</v>
      </c>
      <c r="F84" s="22"/>
      <c r="G84" s="46">
        <f t="shared" ref="G84" si="13">E84*F84</f>
        <v>0</v>
      </c>
    </row>
    <row r="85" spans="1:7" s="6" customFormat="1" ht="15.6" x14ac:dyDescent="0.3">
      <c r="A85" s="14" t="s">
        <v>81</v>
      </c>
      <c r="B85" s="19"/>
      <c r="C85" s="19"/>
      <c r="D85" s="21"/>
      <c r="E85" s="23"/>
      <c r="F85" s="23"/>
      <c r="G85" s="47"/>
    </row>
    <row r="86" spans="1:7" s="6" customFormat="1" ht="15.6" x14ac:dyDescent="0.3">
      <c r="A86" s="12">
        <v>26</v>
      </c>
      <c r="B86" s="18" t="s">
        <v>82</v>
      </c>
      <c r="C86" s="18" t="s">
        <v>66</v>
      </c>
      <c r="D86" s="20" t="s">
        <v>67</v>
      </c>
      <c r="E86" s="22">
        <v>12</v>
      </c>
      <c r="F86" s="22"/>
      <c r="G86" s="46">
        <f t="shared" ref="G86" si="14">E86*F86</f>
        <v>0</v>
      </c>
    </row>
    <row r="87" spans="1:7" s="6" customFormat="1" ht="15.6" x14ac:dyDescent="0.3">
      <c r="A87" s="14" t="s">
        <v>81</v>
      </c>
      <c r="B87" s="19"/>
      <c r="C87" s="19"/>
      <c r="D87" s="21"/>
      <c r="E87" s="23"/>
      <c r="F87" s="23"/>
      <c r="G87" s="47"/>
    </row>
    <row r="88" spans="1:7" s="6" customFormat="1" ht="15.6" x14ac:dyDescent="0.3">
      <c r="A88" s="12">
        <v>27</v>
      </c>
      <c r="B88" s="18" t="s">
        <v>82</v>
      </c>
      <c r="C88" s="18" t="s">
        <v>69</v>
      </c>
      <c r="D88" s="20" t="s">
        <v>70</v>
      </c>
      <c r="E88" s="22">
        <v>11.6</v>
      </c>
      <c r="F88" s="22"/>
      <c r="G88" s="46">
        <f t="shared" ref="G88" si="15">E88*F88</f>
        <v>0</v>
      </c>
    </row>
    <row r="89" spans="1:7" s="6" customFormat="1" ht="15.6" x14ac:dyDescent="0.3">
      <c r="A89" s="14" t="s">
        <v>81</v>
      </c>
      <c r="B89" s="19"/>
      <c r="C89" s="19"/>
      <c r="D89" s="21"/>
      <c r="E89" s="23"/>
      <c r="F89" s="23"/>
      <c r="G89" s="47"/>
    </row>
    <row r="90" spans="1:7" s="6" customFormat="1" ht="15.6" x14ac:dyDescent="0.3">
      <c r="A90" s="12">
        <v>28</v>
      </c>
      <c r="B90" s="18" t="s">
        <v>82</v>
      </c>
      <c r="C90" s="18" t="s">
        <v>88</v>
      </c>
      <c r="D90" s="20" t="s">
        <v>55</v>
      </c>
      <c r="E90" s="22">
        <v>9.01</v>
      </c>
      <c r="F90" s="22"/>
      <c r="G90" s="46">
        <f t="shared" ref="G90" si="16">E90*F90</f>
        <v>0</v>
      </c>
    </row>
    <row r="91" spans="1:7" s="6" customFormat="1" ht="15.6" x14ac:dyDescent="0.3">
      <c r="A91" s="14" t="s">
        <v>81</v>
      </c>
      <c r="B91" s="19"/>
      <c r="C91" s="19"/>
      <c r="D91" s="21"/>
      <c r="E91" s="23"/>
      <c r="F91" s="23"/>
      <c r="G91" s="47"/>
    </row>
    <row r="92" spans="1:7" s="6" customFormat="1" ht="15.6" x14ac:dyDescent="0.3">
      <c r="A92" s="27">
        <v>6.2</v>
      </c>
      <c r="B92" s="29"/>
      <c r="C92" s="31" t="s">
        <v>89</v>
      </c>
      <c r="D92" s="32"/>
      <c r="E92" s="32"/>
      <c r="F92" s="32"/>
      <c r="G92" s="33"/>
    </row>
    <row r="93" spans="1:7" s="6" customFormat="1" ht="15.6" x14ac:dyDescent="0.3">
      <c r="A93" s="28"/>
      <c r="B93" s="30"/>
      <c r="C93" s="34" t="s">
        <v>51</v>
      </c>
      <c r="D93" s="35"/>
      <c r="E93" s="35"/>
      <c r="F93" s="35"/>
      <c r="G93" s="36"/>
    </row>
    <row r="94" spans="1:7" s="6" customFormat="1" ht="15.6" x14ac:dyDescent="0.3">
      <c r="A94" s="12">
        <v>29</v>
      </c>
      <c r="B94" s="18" t="s">
        <v>91</v>
      </c>
      <c r="C94" s="18" t="s">
        <v>75</v>
      </c>
      <c r="D94" s="20" t="s">
        <v>14</v>
      </c>
      <c r="E94" s="22">
        <v>30.48</v>
      </c>
      <c r="F94" s="22"/>
      <c r="G94" s="46">
        <f>E94*F94</f>
        <v>0</v>
      </c>
    </row>
    <row r="95" spans="1:7" s="6" customFormat="1" ht="15.6" x14ac:dyDescent="0.3">
      <c r="A95" s="14" t="s">
        <v>90</v>
      </c>
      <c r="B95" s="19"/>
      <c r="C95" s="19"/>
      <c r="D95" s="21"/>
      <c r="E95" s="23"/>
      <c r="F95" s="23"/>
      <c r="G95" s="47"/>
    </row>
    <row r="96" spans="1:7" s="6" customFormat="1" ht="15.6" x14ac:dyDescent="0.3">
      <c r="A96" s="12">
        <v>30</v>
      </c>
      <c r="B96" s="18" t="s">
        <v>91</v>
      </c>
      <c r="C96" s="18" t="s">
        <v>92</v>
      </c>
      <c r="D96" s="20" t="s">
        <v>14</v>
      </c>
      <c r="E96" s="22">
        <v>30.48</v>
      </c>
      <c r="F96" s="22"/>
      <c r="G96" s="46">
        <f t="shared" ref="G96" si="17">E96*F96</f>
        <v>0</v>
      </c>
    </row>
    <row r="97" spans="1:7" s="6" customFormat="1" ht="15.6" x14ac:dyDescent="0.3">
      <c r="A97" s="14" t="s">
        <v>90</v>
      </c>
      <c r="B97" s="19"/>
      <c r="C97" s="19"/>
      <c r="D97" s="21"/>
      <c r="E97" s="23"/>
      <c r="F97" s="23"/>
      <c r="G97" s="47"/>
    </row>
    <row r="98" spans="1:7" s="6" customFormat="1" ht="15.6" x14ac:dyDescent="0.3">
      <c r="A98" s="12">
        <v>31</v>
      </c>
      <c r="B98" s="18" t="s">
        <v>91</v>
      </c>
      <c r="C98" s="18" t="s">
        <v>93</v>
      </c>
      <c r="D98" s="20" t="s">
        <v>14</v>
      </c>
      <c r="E98" s="22">
        <v>30.48</v>
      </c>
      <c r="F98" s="22"/>
      <c r="G98" s="46">
        <f t="shared" ref="G98" si="18">E98*F98</f>
        <v>0</v>
      </c>
    </row>
    <row r="99" spans="1:7" s="6" customFormat="1" ht="18.75" customHeight="1" x14ac:dyDescent="0.3">
      <c r="A99" s="14" t="s">
        <v>90</v>
      </c>
      <c r="B99" s="19"/>
      <c r="C99" s="19"/>
      <c r="D99" s="21"/>
      <c r="E99" s="23"/>
      <c r="F99" s="23"/>
      <c r="G99" s="47"/>
    </row>
    <row r="100" spans="1:7" s="6" customFormat="1" ht="15.6" x14ac:dyDescent="0.3">
      <c r="A100" s="12">
        <v>32</v>
      </c>
      <c r="B100" s="18" t="s">
        <v>91</v>
      </c>
      <c r="C100" s="18" t="s">
        <v>94</v>
      </c>
      <c r="D100" s="20" t="s">
        <v>14</v>
      </c>
      <c r="E100" s="22">
        <v>3.5</v>
      </c>
      <c r="F100" s="22"/>
      <c r="G100" s="46">
        <f t="shared" ref="G100" si="19">E100*F100</f>
        <v>0</v>
      </c>
    </row>
    <row r="101" spans="1:7" s="6" customFormat="1" ht="15" customHeight="1" x14ac:dyDescent="0.3">
      <c r="A101" s="14" t="s">
        <v>90</v>
      </c>
      <c r="B101" s="19"/>
      <c r="C101" s="19"/>
      <c r="D101" s="21"/>
      <c r="E101" s="23"/>
      <c r="F101" s="23"/>
      <c r="G101" s="47"/>
    </row>
    <row r="102" spans="1:7" s="6" customFormat="1" ht="15.6" x14ac:dyDescent="0.3">
      <c r="A102" s="37" t="s">
        <v>95</v>
      </c>
      <c r="B102" s="38"/>
      <c r="C102" s="38"/>
      <c r="D102" s="38"/>
      <c r="E102" s="38"/>
      <c r="F102" s="39"/>
      <c r="G102" s="48">
        <f>G76+G78+G80+G82+G84+G86+G88+G90+G94+G96+G98+G100</f>
        <v>0</v>
      </c>
    </row>
    <row r="103" spans="1:7" s="6" customFormat="1" ht="15.6" x14ac:dyDescent="0.3">
      <c r="A103" s="10">
        <v>7</v>
      </c>
      <c r="B103" s="11"/>
      <c r="C103" s="24" t="s">
        <v>96</v>
      </c>
      <c r="D103" s="25"/>
      <c r="E103" s="25"/>
      <c r="F103" s="25"/>
      <c r="G103" s="26"/>
    </row>
    <row r="104" spans="1:7" s="6" customFormat="1" ht="15.6" x14ac:dyDescent="0.3">
      <c r="A104" s="27">
        <v>7.1</v>
      </c>
      <c r="B104" s="29"/>
      <c r="C104" s="31" t="s">
        <v>97</v>
      </c>
      <c r="D104" s="32"/>
      <c r="E104" s="32"/>
      <c r="F104" s="32"/>
      <c r="G104" s="33"/>
    </row>
    <row r="105" spans="1:7" s="6" customFormat="1" ht="15.6" x14ac:dyDescent="0.3">
      <c r="A105" s="28"/>
      <c r="B105" s="30"/>
      <c r="C105" s="34" t="s">
        <v>98</v>
      </c>
      <c r="D105" s="35"/>
      <c r="E105" s="35"/>
      <c r="F105" s="35"/>
      <c r="G105" s="36"/>
    </row>
    <row r="106" spans="1:7" s="6" customFormat="1" ht="15.6" x14ac:dyDescent="0.3">
      <c r="A106" s="12">
        <v>33</v>
      </c>
      <c r="B106" s="18" t="s">
        <v>100</v>
      </c>
      <c r="C106" s="18" t="s">
        <v>101</v>
      </c>
      <c r="D106" s="20" t="s">
        <v>70</v>
      </c>
      <c r="E106" s="22">
        <v>12.8</v>
      </c>
      <c r="F106" s="22"/>
      <c r="G106" s="46">
        <f>E106*F106</f>
        <v>0</v>
      </c>
    </row>
    <row r="107" spans="1:7" s="6" customFormat="1" ht="20.25" customHeight="1" x14ac:dyDescent="0.3">
      <c r="A107" s="14" t="s">
        <v>99</v>
      </c>
      <c r="B107" s="19"/>
      <c r="C107" s="19"/>
      <c r="D107" s="21"/>
      <c r="E107" s="23"/>
      <c r="F107" s="23"/>
      <c r="G107" s="47"/>
    </row>
    <row r="108" spans="1:7" s="6" customFormat="1" ht="15.6" x14ac:dyDescent="0.3">
      <c r="A108" s="12">
        <v>34</v>
      </c>
      <c r="B108" s="18" t="s">
        <v>100</v>
      </c>
      <c r="C108" s="18" t="s">
        <v>102</v>
      </c>
      <c r="D108" s="20" t="s">
        <v>14</v>
      </c>
      <c r="E108" s="22">
        <v>51</v>
      </c>
      <c r="F108" s="22"/>
      <c r="G108" s="46">
        <f>E108*F108</f>
        <v>0</v>
      </c>
    </row>
    <row r="109" spans="1:7" s="6" customFormat="1" ht="20.25" customHeight="1" x14ac:dyDescent="0.3">
      <c r="A109" s="14" t="s">
        <v>99</v>
      </c>
      <c r="B109" s="19"/>
      <c r="C109" s="19"/>
      <c r="D109" s="21"/>
      <c r="E109" s="23"/>
      <c r="F109" s="23"/>
      <c r="G109" s="47"/>
    </row>
    <row r="110" spans="1:7" s="6" customFormat="1" ht="15.6" x14ac:dyDescent="0.3">
      <c r="A110" s="37" t="s">
        <v>103</v>
      </c>
      <c r="B110" s="38"/>
      <c r="C110" s="38"/>
      <c r="D110" s="38"/>
      <c r="E110" s="38"/>
      <c r="F110" s="39"/>
      <c r="G110" s="48">
        <f>G106+G108</f>
        <v>0</v>
      </c>
    </row>
    <row r="111" spans="1:7" s="6" customFormat="1" ht="15.6" x14ac:dyDescent="0.3">
      <c r="A111" s="10">
        <v>8</v>
      </c>
      <c r="B111" s="11"/>
      <c r="C111" s="24" t="s">
        <v>104</v>
      </c>
      <c r="D111" s="25"/>
      <c r="E111" s="25"/>
      <c r="F111" s="25"/>
      <c r="G111" s="26"/>
    </row>
    <row r="112" spans="1:7" s="6" customFormat="1" ht="15.6" x14ac:dyDescent="0.3">
      <c r="A112" s="27">
        <v>8.1</v>
      </c>
      <c r="B112" s="29"/>
      <c r="C112" s="31" t="s">
        <v>105</v>
      </c>
      <c r="D112" s="32"/>
      <c r="E112" s="32"/>
      <c r="F112" s="32"/>
      <c r="G112" s="33"/>
    </row>
    <row r="113" spans="1:7" s="6" customFormat="1" ht="15.6" x14ac:dyDescent="0.3">
      <c r="A113" s="28"/>
      <c r="B113" s="30"/>
      <c r="C113" s="34" t="s">
        <v>51</v>
      </c>
      <c r="D113" s="35"/>
      <c r="E113" s="35"/>
      <c r="F113" s="35"/>
      <c r="G113" s="36"/>
    </row>
    <row r="114" spans="1:7" s="6" customFormat="1" ht="15.6" x14ac:dyDescent="0.3">
      <c r="A114" s="12">
        <v>35</v>
      </c>
      <c r="B114" s="18" t="s">
        <v>107</v>
      </c>
      <c r="C114" s="18" t="s">
        <v>108</v>
      </c>
      <c r="D114" s="20" t="s">
        <v>84</v>
      </c>
      <c r="E114" s="22">
        <v>4</v>
      </c>
      <c r="F114" s="22"/>
      <c r="G114" s="46">
        <f>E114*F114</f>
        <v>0</v>
      </c>
    </row>
    <row r="115" spans="1:7" s="6" customFormat="1" ht="15.6" x14ac:dyDescent="0.3">
      <c r="A115" s="14" t="s">
        <v>106</v>
      </c>
      <c r="B115" s="19"/>
      <c r="C115" s="19"/>
      <c r="D115" s="21"/>
      <c r="E115" s="23"/>
      <c r="F115" s="23"/>
      <c r="G115" s="47"/>
    </row>
    <row r="116" spans="1:7" s="6" customFormat="1" ht="15.6" x14ac:dyDescent="0.3">
      <c r="A116" s="12">
        <v>36</v>
      </c>
      <c r="B116" s="18" t="s">
        <v>107</v>
      </c>
      <c r="C116" s="18" t="s">
        <v>109</v>
      </c>
      <c r="D116" s="20" t="s">
        <v>110</v>
      </c>
      <c r="E116" s="22">
        <v>4</v>
      </c>
      <c r="F116" s="22"/>
      <c r="G116" s="46">
        <f>E116*F116</f>
        <v>0</v>
      </c>
    </row>
    <row r="117" spans="1:7" s="6" customFormat="1" ht="15.6" x14ac:dyDescent="0.3">
      <c r="A117" s="14" t="s">
        <v>106</v>
      </c>
      <c r="B117" s="19"/>
      <c r="C117" s="19"/>
      <c r="D117" s="21"/>
      <c r="E117" s="23"/>
      <c r="F117" s="23"/>
      <c r="G117" s="47"/>
    </row>
    <row r="118" spans="1:7" s="6" customFormat="1" ht="15.6" x14ac:dyDescent="0.3">
      <c r="A118" s="27">
        <v>8.1999999999999993</v>
      </c>
      <c r="B118" s="29"/>
      <c r="C118" s="31" t="s">
        <v>111</v>
      </c>
      <c r="D118" s="32"/>
      <c r="E118" s="32"/>
      <c r="F118" s="32"/>
      <c r="G118" s="33"/>
    </row>
    <row r="119" spans="1:7" s="6" customFormat="1" ht="15.6" x14ac:dyDescent="0.3">
      <c r="A119" s="28"/>
      <c r="B119" s="30"/>
      <c r="C119" s="34" t="s">
        <v>51</v>
      </c>
      <c r="D119" s="35"/>
      <c r="E119" s="35"/>
      <c r="F119" s="35"/>
      <c r="G119" s="36"/>
    </row>
    <row r="120" spans="1:7" s="6" customFormat="1" ht="15.6" x14ac:dyDescent="0.3">
      <c r="A120" s="12">
        <v>37</v>
      </c>
      <c r="B120" s="18" t="s">
        <v>113</v>
      </c>
      <c r="C120" s="18" t="s">
        <v>114</v>
      </c>
      <c r="D120" s="20" t="s">
        <v>70</v>
      </c>
      <c r="E120" s="22">
        <v>26.9</v>
      </c>
      <c r="F120" s="22"/>
      <c r="G120" s="46">
        <f>E120*F120</f>
        <v>0</v>
      </c>
    </row>
    <row r="121" spans="1:7" s="6" customFormat="1" ht="20.25" customHeight="1" x14ac:dyDescent="0.3">
      <c r="A121" s="14" t="s">
        <v>112</v>
      </c>
      <c r="B121" s="19"/>
      <c r="C121" s="19"/>
      <c r="D121" s="21"/>
      <c r="E121" s="23"/>
      <c r="F121" s="23"/>
      <c r="G121" s="47"/>
    </row>
    <row r="122" spans="1:7" s="6" customFormat="1" ht="15.6" x14ac:dyDescent="0.3">
      <c r="A122" s="37" t="s">
        <v>115</v>
      </c>
      <c r="B122" s="38"/>
      <c r="C122" s="38"/>
      <c r="D122" s="38"/>
      <c r="E122" s="38"/>
      <c r="F122" s="39"/>
      <c r="G122" s="48">
        <f>G114+G116+G120</f>
        <v>0</v>
      </c>
    </row>
    <row r="123" spans="1:7" s="6" customFormat="1" ht="15.6" x14ac:dyDescent="0.3">
      <c r="A123" s="10">
        <v>9</v>
      </c>
      <c r="B123" s="11"/>
      <c r="C123" s="24" t="s">
        <v>116</v>
      </c>
      <c r="D123" s="25"/>
      <c r="E123" s="25"/>
      <c r="F123" s="25"/>
      <c r="G123" s="26"/>
    </row>
    <row r="124" spans="1:7" s="6" customFormat="1" ht="15.6" x14ac:dyDescent="0.3">
      <c r="A124" s="27">
        <v>9.1</v>
      </c>
      <c r="B124" s="29"/>
      <c r="C124" s="31" t="s">
        <v>117</v>
      </c>
      <c r="D124" s="32"/>
      <c r="E124" s="32"/>
      <c r="F124" s="32"/>
      <c r="G124" s="33"/>
    </row>
    <row r="125" spans="1:7" s="6" customFormat="1" ht="15.6" x14ac:dyDescent="0.3">
      <c r="A125" s="28"/>
      <c r="B125" s="30"/>
      <c r="C125" s="34" t="s">
        <v>51</v>
      </c>
      <c r="D125" s="35"/>
      <c r="E125" s="35"/>
      <c r="F125" s="35"/>
      <c r="G125" s="36"/>
    </row>
    <row r="126" spans="1:7" s="6" customFormat="1" ht="15.6" x14ac:dyDescent="0.3">
      <c r="A126" s="12">
        <v>38</v>
      </c>
      <c r="B126" s="18" t="s">
        <v>119</v>
      </c>
      <c r="C126" s="18" t="s">
        <v>120</v>
      </c>
      <c r="D126" s="20" t="s">
        <v>14</v>
      </c>
      <c r="E126" s="22">
        <v>26</v>
      </c>
      <c r="F126" s="22"/>
      <c r="G126" s="46">
        <f>E126*F126</f>
        <v>0</v>
      </c>
    </row>
    <row r="127" spans="1:7" s="6" customFormat="1" ht="30" customHeight="1" x14ac:dyDescent="0.3">
      <c r="A127" s="14" t="s">
        <v>118</v>
      </c>
      <c r="B127" s="19"/>
      <c r="C127" s="19"/>
      <c r="D127" s="21"/>
      <c r="E127" s="23"/>
      <c r="F127" s="23"/>
      <c r="G127" s="47"/>
    </row>
    <row r="128" spans="1:7" s="6" customFormat="1" ht="15.6" x14ac:dyDescent="0.3">
      <c r="A128" s="12">
        <v>39</v>
      </c>
      <c r="B128" s="18" t="s">
        <v>119</v>
      </c>
      <c r="C128" s="18" t="s">
        <v>121</v>
      </c>
      <c r="D128" s="20" t="s">
        <v>14</v>
      </c>
      <c r="E128" s="22">
        <v>26</v>
      </c>
      <c r="F128" s="22"/>
      <c r="G128" s="46">
        <f>E128*F128</f>
        <v>0</v>
      </c>
    </row>
    <row r="129" spans="1:7" s="6" customFormat="1" ht="29.25" customHeight="1" x14ac:dyDescent="0.3">
      <c r="A129" s="14" t="s">
        <v>118</v>
      </c>
      <c r="B129" s="19"/>
      <c r="C129" s="19"/>
      <c r="D129" s="21"/>
      <c r="E129" s="23"/>
      <c r="F129" s="23"/>
      <c r="G129" s="47"/>
    </row>
    <row r="130" spans="1:7" s="6" customFormat="1" ht="15.6" x14ac:dyDescent="0.3">
      <c r="A130" s="27">
        <v>9.1999999999999993</v>
      </c>
      <c r="B130" s="29"/>
      <c r="C130" s="31" t="s">
        <v>122</v>
      </c>
      <c r="D130" s="32"/>
      <c r="E130" s="32"/>
      <c r="F130" s="32"/>
      <c r="G130" s="33"/>
    </row>
    <row r="131" spans="1:7" s="6" customFormat="1" ht="15.6" x14ac:dyDescent="0.3">
      <c r="A131" s="28"/>
      <c r="B131" s="30"/>
      <c r="C131" s="34" t="s">
        <v>51</v>
      </c>
      <c r="D131" s="35"/>
      <c r="E131" s="35"/>
      <c r="F131" s="35"/>
      <c r="G131" s="36"/>
    </row>
    <row r="132" spans="1:7" s="6" customFormat="1" ht="15.6" x14ac:dyDescent="0.3">
      <c r="A132" s="12">
        <v>40</v>
      </c>
      <c r="B132" s="18" t="s">
        <v>124</v>
      </c>
      <c r="C132" s="18" t="s">
        <v>125</v>
      </c>
      <c r="D132" s="20" t="s">
        <v>14</v>
      </c>
      <c r="E132" s="22">
        <v>76.36</v>
      </c>
      <c r="F132" s="22"/>
      <c r="G132" s="46">
        <f>E132*F132</f>
        <v>0</v>
      </c>
    </row>
    <row r="133" spans="1:7" s="6" customFormat="1" ht="22.5" customHeight="1" x14ac:dyDescent="0.3">
      <c r="A133" s="14" t="s">
        <v>123</v>
      </c>
      <c r="B133" s="19"/>
      <c r="C133" s="19"/>
      <c r="D133" s="21"/>
      <c r="E133" s="23"/>
      <c r="F133" s="23"/>
      <c r="G133" s="47"/>
    </row>
    <row r="134" spans="1:7" s="6" customFormat="1" ht="15.6" x14ac:dyDescent="0.3">
      <c r="A134" s="37" t="s">
        <v>126</v>
      </c>
      <c r="B134" s="38"/>
      <c r="C134" s="38"/>
      <c r="D134" s="38"/>
      <c r="E134" s="38"/>
      <c r="F134" s="39"/>
      <c r="G134" s="48">
        <f>G126+G128+G132</f>
        <v>0</v>
      </c>
    </row>
    <row r="135" spans="1:7" s="6" customFormat="1" ht="15.6" x14ac:dyDescent="0.3">
      <c r="A135" s="10">
        <v>10</v>
      </c>
      <c r="B135" s="11"/>
      <c r="C135" s="24" t="s">
        <v>127</v>
      </c>
      <c r="D135" s="25"/>
      <c r="E135" s="25"/>
      <c r="F135" s="25"/>
      <c r="G135" s="26"/>
    </row>
    <row r="136" spans="1:7" s="6" customFormat="1" ht="15.6" x14ac:dyDescent="0.3">
      <c r="A136" s="27">
        <v>10.1</v>
      </c>
      <c r="B136" s="29"/>
      <c r="C136" s="31" t="s">
        <v>128</v>
      </c>
      <c r="D136" s="32"/>
      <c r="E136" s="32"/>
      <c r="F136" s="32"/>
      <c r="G136" s="33"/>
    </row>
    <row r="137" spans="1:7" s="6" customFormat="1" ht="15.6" x14ac:dyDescent="0.3">
      <c r="A137" s="28"/>
      <c r="B137" s="30"/>
      <c r="C137" s="34" t="s">
        <v>51</v>
      </c>
      <c r="D137" s="35"/>
      <c r="E137" s="35"/>
      <c r="F137" s="35"/>
      <c r="G137" s="36"/>
    </row>
    <row r="138" spans="1:7" s="6" customFormat="1" ht="15.6" x14ac:dyDescent="0.3">
      <c r="A138" s="12">
        <v>41</v>
      </c>
      <c r="B138" s="18" t="s">
        <v>130</v>
      </c>
      <c r="C138" s="18" t="s">
        <v>131</v>
      </c>
      <c r="D138" s="20" t="s">
        <v>70</v>
      </c>
      <c r="E138" s="22">
        <v>18</v>
      </c>
      <c r="F138" s="22"/>
      <c r="G138" s="46">
        <f>E138*F138</f>
        <v>0</v>
      </c>
    </row>
    <row r="139" spans="1:7" s="6" customFormat="1" ht="15.6" x14ac:dyDescent="0.3">
      <c r="A139" s="14" t="s">
        <v>129</v>
      </c>
      <c r="B139" s="19"/>
      <c r="C139" s="19"/>
      <c r="D139" s="21"/>
      <c r="E139" s="23"/>
      <c r="F139" s="23"/>
      <c r="G139" s="47"/>
    </row>
    <row r="140" spans="1:7" s="6" customFormat="1" ht="15.6" x14ac:dyDescent="0.3">
      <c r="A140" s="12">
        <v>42</v>
      </c>
      <c r="B140" s="18" t="s">
        <v>130</v>
      </c>
      <c r="C140" s="18" t="s">
        <v>132</v>
      </c>
      <c r="D140" s="20" t="s">
        <v>70</v>
      </c>
      <c r="E140" s="22">
        <v>32</v>
      </c>
      <c r="F140" s="22"/>
      <c r="G140" s="46">
        <f>E140*F140</f>
        <v>0</v>
      </c>
    </row>
    <row r="141" spans="1:7" s="6" customFormat="1" ht="15.6" x14ac:dyDescent="0.3">
      <c r="A141" s="14" t="s">
        <v>129</v>
      </c>
      <c r="B141" s="19"/>
      <c r="C141" s="19"/>
      <c r="D141" s="21"/>
      <c r="E141" s="23"/>
      <c r="F141" s="23"/>
      <c r="G141" s="47"/>
    </row>
    <row r="142" spans="1:7" s="6" customFormat="1" ht="15.6" x14ac:dyDescent="0.3">
      <c r="A142" s="27">
        <v>10.199999999999999</v>
      </c>
      <c r="B142" s="29"/>
      <c r="C142" s="31" t="s">
        <v>133</v>
      </c>
      <c r="D142" s="32"/>
      <c r="E142" s="32"/>
      <c r="F142" s="32"/>
      <c r="G142" s="33"/>
    </row>
    <row r="143" spans="1:7" s="6" customFormat="1" ht="15.6" x14ac:dyDescent="0.3">
      <c r="A143" s="28"/>
      <c r="B143" s="30"/>
      <c r="C143" s="34" t="s">
        <v>51</v>
      </c>
      <c r="D143" s="35"/>
      <c r="E143" s="35"/>
      <c r="F143" s="35"/>
      <c r="G143" s="36"/>
    </row>
    <row r="144" spans="1:7" s="6" customFormat="1" ht="15.6" x14ac:dyDescent="0.3">
      <c r="A144" s="12">
        <v>43</v>
      </c>
      <c r="B144" s="18" t="s">
        <v>135</v>
      </c>
      <c r="C144" s="18" t="s">
        <v>136</v>
      </c>
      <c r="D144" s="20" t="s">
        <v>137</v>
      </c>
      <c r="E144" s="22">
        <v>0.4</v>
      </c>
      <c r="F144" s="22"/>
      <c r="G144" s="46">
        <f>E144*F144</f>
        <v>0</v>
      </c>
    </row>
    <row r="145" spans="1:7" s="6" customFormat="1" ht="15.6" x14ac:dyDescent="0.3">
      <c r="A145" s="14" t="s">
        <v>134</v>
      </c>
      <c r="B145" s="19"/>
      <c r="C145" s="19"/>
      <c r="D145" s="21"/>
      <c r="E145" s="23"/>
      <c r="F145" s="23"/>
      <c r="G145" s="47"/>
    </row>
    <row r="146" spans="1:7" s="6" customFormat="1" ht="15.6" x14ac:dyDescent="0.3">
      <c r="A146" s="37" t="s">
        <v>138</v>
      </c>
      <c r="B146" s="38"/>
      <c r="C146" s="38"/>
      <c r="D146" s="38"/>
      <c r="E146" s="38"/>
      <c r="F146" s="39"/>
      <c r="G146" s="48">
        <f>G138+G140+G144</f>
        <v>0</v>
      </c>
    </row>
    <row r="147" spans="1:7" s="6" customFormat="1" ht="15.6" x14ac:dyDescent="0.3">
      <c r="A147" s="10">
        <v>11</v>
      </c>
      <c r="B147" s="11"/>
      <c r="C147" s="24" t="s">
        <v>139</v>
      </c>
      <c r="D147" s="25"/>
      <c r="E147" s="25"/>
      <c r="F147" s="25"/>
      <c r="G147" s="26"/>
    </row>
    <row r="148" spans="1:7" s="6" customFormat="1" ht="15.6" x14ac:dyDescent="0.3">
      <c r="A148" s="27">
        <v>11.1</v>
      </c>
      <c r="B148" s="29"/>
      <c r="C148" s="31" t="s">
        <v>140</v>
      </c>
      <c r="D148" s="32"/>
      <c r="E148" s="32"/>
      <c r="F148" s="32"/>
      <c r="G148" s="33"/>
    </row>
    <row r="149" spans="1:7" s="6" customFormat="1" ht="15.6" x14ac:dyDescent="0.3">
      <c r="A149" s="28"/>
      <c r="B149" s="30"/>
      <c r="C149" s="34" t="s">
        <v>51</v>
      </c>
      <c r="D149" s="35"/>
      <c r="E149" s="35"/>
      <c r="F149" s="35"/>
      <c r="G149" s="36"/>
    </row>
    <row r="150" spans="1:7" s="6" customFormat="1" ht="15.6" x14ac:dyDescent="0.3">
      <c r="A150" s="12">
        <v>44</v>
      </c>
      <c r="B150" s="18" t="s">
        <v>142</v>
      </c>
      <c r="C150" s="18" t="s">
        <v>143</v>
      </c>
      <c r="D150" s="20" t="s">
        <v>55</v>
      </c>
      <c r="E150" s="22">
        <v>20</v>
      </c>
      <c r="F150" s="22"/>
      <c r="G150" s="46">
        <f>E150*F150</f>
        <v>0</v>
      </c>
    </row>
    <row r="151" spans="1:7" s="6" customFormat="1" ht="25.5" customHeight="1" x14ac:dyDescent="0.3">
      <c r="A151" s="14" t="s">
        <v>141</v>
      </c>
      <c r="B151" s="19"/>
      <c r="C151" s="19"/>
      <c r="D151" s="21"/>
      <c r="E151" s="23"/>
      <c r="F151" s="23"/>
      <c r="G151" s="47"/>
    </row>
    <row r="152" spans="1:7" s="6" customFormat="1" ht="15.6" x14ac:dyDescent="0.3">
      <c r="A152" s="27">
        <v>11.2</v>
      </c>
      <c r="B152" s="29"/>
      <c r="C152" s="31" t="s">
        <v>144</v>
      </c>
      <c r="D152" s="32"/>
      <c r="E152" s="32"/>
      <c r="F152" s="32"/>
      <c r="G152" s="33"/>
    </row>
    <row r="153" spans="1:7" s="6" customFormat="1" ht="15.6" x14ac:dyDescent="0.3">
      <c r="A153" s="28"/>
      <c r="B153" s="30"/>
      <c r="C153" s="34" t="s">
        <v>51</v>
      </c>
      <c r="D153" s="35"/>
      <c r="E153" s="35"/>
      <c r="F153" s="35"/>
      <c r="G153" s="36"/>
    </row>
    <row r="154" spans="1:7" s="6" customFormat="1" ht="15.6" x14ac:dyDescent="0.3">
      <c r="A154" s="12">
        <v>45</v>
      </c>
      <c r="B154" s="18" t="s">
        <v>146</v>
      </c>
      <c r="C154" s="18" t="s">
        <v>147</v>
      </c>
      <c r="D154" s="20" t="s">
        <v>55</v>
      </c>
      <c r="E154" s="22">
        <v>10</v>
      </c>
      <c r="F154" s="22"/>
      <c r="G154" s="46">
        <f>E154*F154</f>
        <v>0</v>
      </c>
    </row>
    <row r="155" spans="1:7" s="6" customFormat="1" ht="25.5" customHeight="1" x14ac:dyDescent="0.3">
      <c r="A155" s="14" t="s">
        <v>145</v>
      </c>
      <c r="B155" s="19"/>
      <c r="C155" s="19"/>
      <c r="D155" s="21"/>
      <c r="E155" s="23"/>
      <c r="F155" s="23"/>
      <c r="G155" s="47"/>
    </row>
    <row r="156" spans="1:7" s="6" customFormat="1" ht="15.6" x14ac:dyDescent="0.3">
      <c r="A156" s="12">
        <v>46</v>
      </c>
      <c r="B156" s="18" t="s">
        <v>146</v>
      </c>
      <c r="C156" s="18" t="s">
        <v>148</v>
      </c>
      <c r="D156" s="20" t="s">
        <v>55</v>
      </c>
      <c r="E156" s="22">
        <v>44.8</v>
      </c>
      <c r="F156" s="22"/>
      <c r="G156" s="46">
        <f>E156*F156</f>
        <v>0</v>
      </c>
    </row>
    <row r="157" spans="1:7" s="6" customFormat="1" ht="45.75" customHeight="1" x14ac:dyDescent="0.3">
      <c r="A157" s="14" t="s">
        <v>145</v>
      </c>
      <c r="B157" s="19"/>
      <c r="C157" s="19"/>
      <c r="D157" s="21"/>
      <c r="E157" s="23"/>
      <c r="F157" s="23"/>
      <c r="G157" s="47"/>
    </row>
    <row r="158" spans="1:7" s="6" customFormat="1" ht="15.6" x14ac:dyDescent="0.3">
      <c r="A158" s="27">
        <v>11.3</v>
      </c>
      <c r="B158" s="29"/>
      <c r="C158" s="31" t="s">
        <v>149</v>
      </c>
      <c r="D158" s="32"/>
      <c r="E158" s="32"/>
      <c r="F158" s="32"/>
      <c r="G158" s="33"/>
    </row>
    <row r="159" spans="1:7" s="6" customFormat="1" ht="15.6" x14ac:dyDescent="0.3">
      <c r="A159" s="28"/>
      <c r="B159" s="30"/>
      <c r="C159" s="34" t="s">
        <v>51</v>
      </c>
      <c r="D159" s="35"/>
      <c r="E159" s="35"/>
      <c r="F159" s="35"/>
      <c r="G159" s="36"/>
    </row>
    <row r="160" spans="1:7" s="6" customFormat="1" ht="15.6" x14ac:dyDescent="0.3">
      <c r="A160" s="12">
        <v>47</v>
      </c>
      <c r="B160" s="18" t="s">
        <v>151</v>
      </c>
      <c r="C160" s="18" t="s">
        <v>61</v>
      </c>
      <c r="D160" s="20" t="s">
        <v>55</v>
      </c>
      <c r="E160" s="22">
        <v>21.7</v>
      </c>
      <c r="F160" s="22"/>
      <c r="G160" s="46">
        <f>E160*F160</f>
        <v>0</v>
      </c>
    </row>
    <row r="161" spans="1:7" s="6" customFormat="1" ht="26.25" customHeight="1" x14ac:dyDescent="0.3">
      <c r="A161" s="14" t="s">
        <v>150</v>
      </c>
      <c r="B161" s="19"/>
      <c r="C161" s="19"/>
      <c r="D161" s="21"/>
      <c r="E161" s="23"/>
      <c r="F161" s="23"/>
      <c r="G161" s="47"/>
    </row>
    <row r="162" spans="1:7" s="6" customFormat="1" ht="15.6" x14ac:dyDescent="0.3">
      <c r="A162" s="12">
        <v>48</v>
      </c>
      <c r="B162" s="18" t="s">
        <v>151</v>
      </c>
      <c r="C162" s="18" t="s">
        <v>152</v>
      </c>
      <c r="D162" s="20" t="s">
        <v>14</v>
      </c>
      <c r="E162" s="22">
        <v>40.479999999999997</v>
      </c>
      <c r="F162" s="22"/>
      <c r="G162" s="46">
        <f t="shared" ref="G162" si="20">E162*F162</f>
        <v>0</v>
      </c>
    </row>
    <row r="163" spans="1:7" s="6" customFormat="1" ht="15.6" x14ac:dyDescent="0.3">
      <c r="A163" s="14" t="s">
        <v>150</v>
      </c>
      <c r="B163" s="19"/>
      <c r="C163" s="19"/>
      <c r="D163" s="21"/>
      <c r="E163" s="23"/>
      <c r="F163" s="23"/>
      <c r="G163" s="47"/>
    </row>
    <row r="164" spans="1:7" s="6" customFormat="1" ht="15.6" x14ac:dyDescent="0.3">
      <c r="A164" s="12">
        <v>49</v>
      </c>
      <c r="B164" s="18" t="s">
        <v>151</v>
      </c>
      <c r="C164" s="18" t="s">
        <v>62</v>
      </c>
      <c r="D164" s="20" t="s">
        <v>63</v>
      </c>
      <c r="E164" s="22">
        <v>2257</v>
      </c>
      <c r="F164" s="22"/>
      <c r="G164" s="46">
        <f t="shared" ref="G164" si="21">E164*F164</f>
        <v>0</v>
      </c>
    </row>
    <row r="165" spans="1:7" s="6" customFormat="1" ht="15.6" x14ac:dyDescent="0.3">
      <c r="A165" s="14" t="s">
        <v>150</v>
      </c>
      <c r="B165" s="19"/>
      <c r="C165" s="19"/>
      <c r="D165" s="21"/>
      <c r="E165" s="23"/>
      <c r="F165" s="23"/>
      <c r="G165" s="47"/>
    </row>
    <row r="166" spans="1:7" s="6" customFormat="1" ht="15.6" x14ac:dyDescent="0.3">
      <c r="A166" s="12">
        <v>50</v>
      </c>
      <c r="B166" s="18" t="s">
        <v>151</v>
      </c>
      <c r="C166" s="18" t="s">
        <v>64</v>
      </c>
      <c r="D166" s="20" t="s">
        <v>63</v>
      </c>
      <c r="E166" s="22">
        <v>2257</v>
      </c>
      <c r="F166" s="22"/>
      <c r="G166" s="46">
        <f t="shared" ref="G166" si="22">E166*F166</f>
        <v>0</v>
      </c>
    </row>
    <row r="167" spans="1:7" s="6" customFormat="1" ht="15.6" x14ac:dyDescent="0.3">
      <c r="A167" s="14" t="s">
        <v>150</v>
      </c>
      <c r="B167" s="19"/>
      <c r="C167" s="19"/>
      <c r="D167" s="21"/>
      <c r="E167" s="23"/>
      <c r="F167" s="23"/>
      <c r="G167" s="47"/>
    </row>
    <row r="168" spans="1:7" s="6" customFormat="1" ht="15.6" x14ac:dyDescent="0.3">
      <c r="A168" s="12">
        <v>51</v>
      </c>
      <c r="B168" s="18" t="s">
        <v>151</v>
      </c>
      <c r="C168" s="18" t="s">
        <v>71</v>
      </c>
      <c r="D168" s="20" t="s">
        <v>14</v>
      </c>
      <c r="E168" s="22">
        <v>8.6</v>
      </c>
      <c r="F168" s="22"/>
      <c r="G168" s="46">
        <f t="shared" ref="G168" si="23">E168*F168</f>
        <v>0</v>
      </c>
    </row>
    <row r="169" spans="1:7" s="6" customFormat="1" ht="23.25" customHeight="1" x14ac:dyDescent="0.3">
      <c r="A169" s="14" t="s">
        <v>150</v>
      </c>
      <c r="B169" s="19"/>
      <c r="C169" s="19"/>
      <c r="D169" s="21"/>
      <c r="E169" s="23"/>
      <c r="F169" s="23"/>
      <c r="G169" s="47"/>
    </row>
    <row r="170" spans="1:7" s="6" customFormat="1" ht="15.6" x14ac:dyDescent="0.3">
      <c r="A170" s="12">
        <v>52</v>
      </c>
      <c r="B170" s="18" t="s">
        <v>151</v>
      </c>
      <c r="C170" s="18" t="s">
        <v>153</v>
      </c>
      <c r="D170" s="20" t="s">
        <v>55</v>
      </c>
      <c r="E170" s="22">
        <v>11.38</v>
      </c>
      <c r="F170" s="22"/>
      <c r="G170" s="46">
        <f t="shared" ref="G170" si="24">E170*F170</f>
        <v>0</v>
      </c>
    </row>
    <row r="171" spans="1:7" s="6" customFormat="1" ht="15.6" x14ac:dyDescent="0.3">
      <c r="A171" s="14" t="s">
        <v>150</v>
      </c>
      <c r="B171" s="19"/>
      <c r="C171" s="19"/>
      <c r="D171" s="21"/>
      <c r="E171" s="23"/>
      <c r="F171" s="23"/>
      <c r="G171" s="47"/>
    </row>
    <row r="172" spans="1:7" s="6" customFormat="1" ht="15.6" x14ac:dyDescent="0.3">
      <c r="A172" s="27">
        <v>11.4</v>
      </c>
      <c r="B172" s="29"/>
      <c r="C172" s="31" t="s">
        <v>154</v>
      </c>
      <c r="D172" s="32"/>
      <c r="E172" s="32"/>
      <c r="F172" s="32"/>
      <c r="G172" s="33"/>
    </row>
    <row r="173" spans="1:7" s="6" customFormat="1" ht="15.6" x14ac:dyDescent="0.3">
      <c r="A173" s="28"/>
      <c r="B173" s="30"/>
      <c r="C173" s="34" t="s">
        <v>51</v>
      </c>
      <c r="D173" s="35"/>
      <c r="E173" s="35"/>
      <c r="F173" s="35"/>
      <c r="G173" s="36"/>
    </row>
    <row r="174" spans="1:7" s="6" customFormat="1" ht="15.6" x14ac:dyDescent="0.3">
      <c r="A174" s="12">
        <v>53</v>
      </c>
      <c r="B174" s="18" t="s">
        <v>156</v>
      </c>
      <c r="C174" s="18" t="s">
        <v>157</v>
      </c>
      <c r="D174" s="20" t="s">
        <v>55</v>
      </c>
      <c r="E174" s="22">
        <v>2.4</v>
      </c>
      <c r="F174" s="22"/>
      <c r="G174" s="46">
        <f>E174*F174</f>
        <v>0</v>
      </c>
    </row>
    <row r="175" spans="1:7" s="6" customFormat="1" ht="40.5" customHeight="1" x14ac:dyDescent="0.3">
      <c r="A175" s="14" t="s">
        <v>155</v>
      </c>
      <c r="B175" s="19"/>
      <c r="C175" s="19"/>
      <c r="D175" s="21"/>
      <c r="E175" s="23"/>
      <c r="F175" s="23"/>
      <c r="G175" s="47"/>
    </row>
    <row r="176" spans="1:7" s="6" customFormat="1" ht="15.6" x14ac:dyDescent="0.3">
      <c r="A176" s="12">
        <v>54</v>
      </c>
      <c r="B176" s="18" t="s">
        <v>156</v>
      </c>
      <c r="C176" s="18" t="s">
        <v>158</v>
      </c>
      <c r="D176" s="20" t="s">
        <v>55</v>
      </c>
      <c r="E176" s="22">
        <v>2.4</v>
      </c>
      <c r="F176" s="22"/>
      <c r="G176" s="46">
        <f t="shared" ref="G176" si="25">E176*F176</f>
        <v>0</v>
      </c>
    </row>
    <row r="177" spans="1:7" s="6" customFormat="1" ht="26.25" customHeight="1" x14ac:dyDescent="0.3">
      <c r="A177" s="14" t="s">
        <v>155</v>
      </c>
      <c r="B177" s="19"/>
      <c r="C177" s="19"/>
      <c r="D177" s="21"/>
      <c r="E177" s="23"/>
      <c r="F177" s="23"/>
      <c r="G177" s="47"/>
    </row>
    <row r="178" spans="1:7" s="6" customFormat="1" ht="15.6" x14ac:dyDescent="0.3">
      <c r="A178" s="12">
        <v>55</v>
      </c>
      <c r="B178" s="18" t="s">
        <v>156</v>
      </c>
      <c r="C178" s="18" t="s">
        <v>159</v>
      </c>
      <c r="D178" s="20" t="s">
        <v>14</v>
      </c>
      <c r="E178" s="22">
        <v>16.8</v>
      </c>
      <c r="F178" s="22"/>
      <c r="G178" s="46">
        <f t="shared" ref="G178" si="26">E178*F178</f>
        <v>0</v>
      </c>
    </row>
    <row r="179" spans="1:7" s="6" customFormat="1" ht="30.75" customHeight="1" x14ac:dyDescent="0.3">
      <c r="A179" s="14" t="s">
        <v>155</v>
      </c>
      <c r="B179" s="19"/>
      <c r="C179" s="19"/>
      <c r="D179" s="21"/>
      <c r="E179" s="23"/>
      <c r="F179" s="23"/>
      <c r="G179" s="47"/>
    </row>
    <row r="180" spans="1:7" s="6" customFormat="1" ht="15.6" x14ac:dyDescent="0.3">
      <c r="A180" s="27">
        <v>11.5</v>
      </c>
      <c r="B180" s="29"/>
      <c r="C180" s="31" t="s">
        <v>160</v>
      </c>
      <c r="D180" s="32"/>
      <c r="E180" s="32"/>
      <c r="F180" s="32"/>
      <c r="G180" s="33"/>
    </row>
    <row r="181" spans="1:7" s="6" customFormat="1" ht="15.6" x14ac:dyDescent="0.3">
      <c r="A181" s="28"/>
      <c r="B181" s="30"/>
      <c r="C181" s="34" t="s">
        <v>51</v>
      </c>
      <c r="D181" s="35"/>
      <c r="E181" s="35"/>
      <c r="F181" s="35"/>
      <c r="G181" s="36"/>
    </row>
    <row r="182" spans="1:7" s="6" customFormat="1" ht="15.6" x14ac:dyDescent="0.3">
      <c r="A182" s="12">
        <v>56</v>
      </c>
      <c r="B182" s="18" t="s">
        <v>162</v>
      </c>
      <c r="C182" s="18" t="s">
        <v>163</v>
      </c>
      <c r="D182" s="20" t="s">
        <v>70</v>
      </c>
      <c r="E182" s="22">
        <v>12</v>
      </c>
      <c r="F182" s="22"/>
      <c r="G182" s="46">
        <f>E182*F182</f>
        <v>0</v>
      </c>
    </row>
    <row r="183" spans="1:7" s="6" customFormat="1" ht="24.75" customHeight="1" x14ac:dyDescent="0.3">
      <c r="A183" s="14" t="s">
        <v>161</v>
      </c>
      <c r="B183" s="19"/>
      <c r="C183" s="19"/>
      <c r="D183" s="21"/>
      <c r="E183" s="23"/>
      <c r="F183" s="23"/>
      <c r="G183" s="47"/>
    </row>
    <row r="184" spans="1:7" s="6" customFormat="1" ht="15.6" x14ac:dyDescent="0.3">
      <c r="A184" s="12">
        <v>57</v>
      </c>
      <c r="B184" s="18" t="s">
        <v>162</v>
      </c>
      <c r="C184" s="18" t="s">
        <v>164</v>
      </c>
      <c r="D184" s="20" t="s">
        <v>55</v>
      </c>
      <c r="E184" s="22">
        <v>0.8</v>
      </c>
      <c r="F184" s="22"/>
      <c r="G184" s="46">
        <f>E184*F184</f>
        <v>0</v>
      </c>
    </row>
    <row r="185" spans="1:7" s="6" customFormat="1" ht="15.6" x14ac:dyDescent="0.3">
      <c r="A185" s="14" t="s">
        <v>161</v>
      </c>
      <c r="B185" s="19"/>
      <c r="C185" s="19"/>
      <c r="D185" s="21"/>
      <c r="E185" s="23"/>
      <c r="F185" s="23"/>
      <c r="G185" s="47"/>
    </row>
    <row r="186" spans="1:7" s="6" customFormat="1" ht="15.6" x14ac:dyDescent="0.3">
      <c r="A186" s="27">
        <v>11.6</v>
      </c>
      <c r="B186" s="29"/>
      <c r="C186" s="31" t="s">
        <v>165</v>
      </c>
      <c r="D186" s="32"/>
      <c r="E186" s="32"/>
      <c r="F186" s="32"/>
      <c r="G186" s="33"/>
    </row>
    <row r="187" spans="1:7" s="6" customFormat="1" ht="15.6" x14ac:dyDescent="0.3">
      <c r="A187" s="28"/>
      <c r="B187" s="30"/>
      <c r="C187" s="34" t="s">
        <v>51</v>
      </c>
      <c r="D187" s="35"/>
      <c r="E187" s="35"/>
      <c r="F187" s="35"/>
      <c r="G187" s="36"/>
    </row>
    <row r="188" spans="1:7" s="6" customFormat="1" ht="15.6" x14ac:dyDescent="0.3">
      <c r="A188" s="12">
        <v>58</v>
      </c>
      <c r="B188" s="18" t="s">
        <v>167</v>
      </c>
      <c r="C188" s="18" t="s">
        <v>168</v>
      </c>
      <c r="D188" s="20" t="s">
        <v>55</v>
      </c>
      <c r="E188" s="22">
        <v>5.4</v>
      </c>
      <c r="F188" s="22"/>
      <c r="G188" s="46">
        <f>E188*F188</f>
        <v>0</v>
      </c>
    </row>
    <row r="189" spans="1:7" s="6" customFormat="1" ht="39.75" customHeight="1" x14ac:dyDescent="0.3">
      <c r="A189" s="14" t="s">
        <v>166</v>
      </c>
      <c r="B189" s="19"/>
      <c r="C189" s="19"/>
      <c r="D189" s="21"/>
      <c r="E189" s="23"/>
      <c r="F189" s="23"/>
      <c r="G189" s="47"/>
    </row>
    <row r="190" spans="1:7" s="6" customFormat="1" ht="15.6" x14ac:dyDescent="0.3">
      <c r="A190" s="12">
        <v>59</v>
      </c>
      <c r="B190" s="18" t="s">
        <v>167</v>
      </c>
      <c r="C190" s="18" t="s">
        <v>169</v>
      </c>
      <c r="D190" s="20" t="s">
        <v>14</v>
      </c>
      <c r="E190" s="22">
        <v>27</v>
      </c>
      <c r="F190" s="22"/>
      <c r="G190" s="46">
        <f>E190*F190</f>
        <v>0</v>
      </c>
    </row>
    <row r="191" spans="1:7" s="6" customFormat="1" ht="15.6" x14ac:dyDescent="0.3">
      <c r="A191" s="14" t="s">
        <v>166</v>
      </c>
      <c r="B191" s="19"/>
      <c r="C191" s="19"/>
      <c r="D191" s="21"/>
      <c r="E191" s="23"/>
      <c r="F191" s="23"/>
      <c r="G191" s="47"/>
    </row>
    <row r="192" spans="1:7" s="6" customFormat="1" ht="15.6" x14ac:dyDescent="0.3">
      <c r="A192" s="37" t="s">
        <v>170</v>
      </c>
      <c r="B192" s="38"/>
      <c r="C192" s="38"/>
      <c r="D192" s="38"/>
      <c r="E192" s="38"/>
      <c r="F192" s="39"/>
      <c r="G192" s="48">
        <f>G150+G154+G156+G160+G162+G164+G166+G168+G170+G174+G176+G178+G182+G184+G188+G190</f>
        <v>0</v>
      </c>
    </row>
    <row r="193" spans="1:7" s="6" customFormat="1" ht="15.6" x14ac:dyDescent="0.3">
      <c r="A193" s="10">
        <v>12</v>
      </c>
      <c r="B193" s="11"/>
      <c r="C193" s="24" t="s">
        <v>171</v>
      </c>
      <c r="D193" s="25"/>
      <c r="E193" s="25"/>
      <c r="F193" s="25"/>
      <c r="G193" s="26"/>
    </row>
    <row r="194" spans="1:7" s="6" customFormat="1" ht="15.6" x14ac:dyDescent="0.3">
      <c r="A194" s="27">
        <v>12.1</v>
      </c>
      <c r="B194" s="29"/>
      <c r="C194" s="31" t="s">
        <v>172</v>
      </c>
      <c r="D194" s="32"/>
      <c r="E194" s="32"/>
      <c r="F194" s="32"/>
      <c r="G194" s="33"/>
    </row>
    <row r="195" spans="1:7" s="6" customFormat="1" ht="15.6" x14ac:dyDescent="0.3">
      <c r="A195" s="28"/>
      <c r="B195" s="30"/>
      <c r="C195" s="34" t="s">
        <v>51</v>
      </c>
      <c r="D195" s="35"/>
      <c r="E195" s="35"/>
      <c r="F195" s="35"/>
      <c r="G195" s="36"/>
    </row>
    <row r="196" spans="1:7" s="6" customFormat="1" ht="15.6" x14ac:dyDescent="0.3">
      <c r="A196" s="12">
        <v>60</v>
      </c>
      <c r="B196" s="18" t="s">
        <v>174</v>
      </c>
      <c r="C196" s="18" t="s">
        <v>175</v>
      </c>
      <c r="D196" s="20" t="s">
        <v>14</v>
      </c>
      <c r="E196" s="22">
        <v>18.16</v>
      </c>
      <c r="F196" s="22"/>
      <c r="G196" s="46">
        <f>E196*F196</f>
        <v>0</v>
      </c>
    </row>
    <row r="197" spans="1:7" s="6" customFormat="1" ht="21.75" customHeight="1" x14ac:dyDescent="0.3">
      <c r="A197" s="14" t="s">
        <v>173</v>
      </c>
      <c r="B197" s="19"/>
      <c r="C197" s="19"/>
      <c r="D197" s="21"/>
      <c r="E197" s="23"/>
      <c r="F197" s="23"/>
      <c r="G197" s="47"/>
    </row>
    <row r="198" spans="1:7" s="6" customFormat="1" ht="15.6" x14ac:dyDescent="0.3">
      <c r="A198" s="27">
        <v>12.2</v>
      </c>
      <c r="B198" s="29"/>
      <c r="C198" s="31" t="s">
        <v>176</v>
      </c>
      <c r="D198" s="32"/>
      <c r="E198" s="32"/>
      <c r="F198" s="32"/>
      <c r="G198" s="33"/>
    </row>
    <row r="199" spans="1:7" s="6" customFormat="1" ht="15.6" x14ac:dyDescent="0.3">
      <c r="A199" s="28"/>
      <c r="B199" s="30"/>
      <c r="C199" s="34" t="s">
        <v>177</v>
      </c>
      <c r="D199" s="35"/>
      <c r="E199" s="35"/>
      <c r="F199" s="35"/>
      <c r="G199" s="36"/>
    </row>
    <row r="200" spans="1:7" s="6" customFormat="1" ht="15.6" x14ac:dyDescent="0.3">
      <c r="A200" s="12">
        <v>61</v>
      </c>
      <c r="B200" s="18" t="s">
        <v>179</v>
      </c>
      <c r="C200" s="18" t="s">
        <v>180</v>
      </c>
      <c r="D200" s="20" t="s">
        <v>14</v>
      </c>
      <c r="E200" s="22">
        <v>62.48</v>
      </c>
      <c r="F200" s="22"/>
      <c r="G200" s="46">
        <f>E200*F200</f>
        <v>0</v>
      </c>
    </row>
    <row r="201" spans="1:7" s="6" customFormat="1" ht="24" customHeight="1" x14ac:dyDescent="0.3">
      <c r="A201" s="14" t="s">
        <v>178</v>
      </c>
      <c r="B201" s="19"/>
      <c r="C201" s="19"/>
      <c r="D201" s="21"/>
      <c r="E201" s="23"/>
      <c r="F201" s="23"/>
      <c r="G201" s="47"/>
    </row>
    <row r="202" spans="1:7" s="6" customFormat="1" ht="15.6" x14ac:dyDescent="0.3">
      <c r="A202" s="37" t="s">
        <v>181</v>
      </c>
      <c r="B202" s="38"/>
      <c r="C202" s="38"/>
      <c r="D202" s="38"/>
      <c r="E202" s="38"/>
      <c r="F202" s="39"/>
      <c r="G202" s="48">
        <f>G196+G200</f>
        <v>0</v>
      </c>
    </row>
    <row r="203" spans="1:7" s="6" customFormat="1" ht="26.25" customHeight="1" x14ac:dyDescent="0.3">
      <c r="A203" s="24" t="s">
        <v>182</v>
      </c>
      <c r="B203" s="25"/>
      <c r="C203" s="25"/>
      <c r="D203" s="25"/>
      <c r="E203" s="25"/>
      <c r="F203" s="26"/>
      <c r="G203" s="49">
        <f>G13+G23+G40+G46+G72+G102+G110+G122+G134+G146+G192+G202</f>
        <v>0</v>
      </c>
    </row>
    <row r="204" spans="1:7" s="6" customFormat="1" ht="27.75" customHeight="1" x14ac:dyDescent="0.3">
      <c r="A204" s="24" t="s">
        <v>183</v>
      </c>
      <c r="B204" s="25"/>
      <c r="C204" s="25"/>
      <c r="D204" s="25"/>
      <c r="E204" s="25"/>
      <c r="F204" s="26"/>
      <c r="G204" s="49">
        <f>G203*0.23</f>
        <v>0</v>
      </c>
    </row>
    <row r="205" spans="1:7" s="6" customFormat="1" ht="25.5" customHeight="1" x14ac:dyDescent="0.3">
      <c r="A205" s="24" t="s">
        <v>187</v>
      </c>
      <c r="B205" s="25"/>
      <c r="C205" s="25"/>
      <c r="D205" s="25"/>
      <c r="E205" s="25"/>
      <c r="F205" s="26"/>
      <c r="G205" s="49">
        <f>G203+G204</f>
        <v>0</v>
      </c>
    </row>
    <row r="206" spans="1:7" s="8" customFormat="1" ht="25.5" customHeight="1" x14ac:dyDescent="0.3">
      <c r="A206" s="43"/>
      <c r="B206" s="43"/>
      <c r="C206" s="43"/>
      <c r="D206" s="43"/>
      <c r="E206" s="43"/>
      <c r="F206" s="43"/>
      <c r="G206" s="50"/>
    </row>
    <row r="208" spans="1:7" x14ac:dyDescent="0.3">
      <c r="A208" s="2"/>
      <c r="D208" s="3" t="s">
        <v>188</v>
      </c>
    </row>
    <row r="209" spans="3:7" x14ac:dyDescent="0.3">
      <c r="C209" s="42" t="s">
        <v>189</v>
      </c>
      <c r="D209" s="42"/>
      <c r="E209" s="42"/>
      <c r="F209" s="42"/>
      <c r="G209" s="42"/>
    </row>
  </sheetData>
  <mergeCells count="493">
    <mergeCell ref="C209:G209"/>
    <mergeCell ref="A202:F202"/>
    <mergeCell ref="A203:F203"/>
    <mergeCell ref="A204:F204"/>
    <mergeCell ref="A205:F205"/>
    <mergeCell ref="A2:G2"/>
    <mergeCell ref="A198:A199"/>
    <mergeCell ref="B198:B199"/>
    <mergeCell ref="C198:G198"/>
    <mergeCell ref="C199:G199"/>
    <mergeCell ref="B200:B201"/>
    <mergeCell ref="C200:C201"/>
    <mergeCell ref="D200:D201"/>
    <mergeCell ref="E200:E201"/>
    <mergeCell ref="F200:F201"/>
    <mergeCell ref="G200:G201"/>
    <mergeCell ref="B196:B197"/>
    <mergeCell ref="C196:C197"/>
    <mergeCell ref="D196:D197"/>
    <mergeCell ref="E196:E197"/>
    <mergeCell ref="F196:F197"/>
    <mergeCell ref="G196:G197"/>
    <mergeCell ref="A192:F192"/>
    <mergeCell ref="C193:G193"/>
    <mergeCell ref="A194:A195"/>
    <mergeCell ref="B194:B195"/>
    <mergeCell ref="C194:G194"/>
    <mergeCell ref="C195:G195"/>
    <mergeCell ref="B190:B191"/>
    <mergeCell ref="C190:C191"/>
    <mergeCell ref="D190:D191"/>
    <mergeCell ref="E190:E191"/>
    <mergeCell ref="F190:F191"/>
    <mergeCell ref="G190:G191"/>
    <mergeCell ref="A186:A187"/>
    <mergeCell ref="B186:B187"/>
    <mergeCell ref="C186:G186"/>
    <mergeCell ref="C187:G187"/>
    <mergeCell ref="B188:B189"/>
    <mergeCell ref="C188:C189"/>
    <mergeCell ref="D188:D189"/>
    <mergeCell ref="E188:E189"/>
    <mergeCell ref="F188:F189"/>
    <mergeCell ref="G188:G189"/>
    <mergeCell ref="B184:B185"/>
    <mergeCell ref="C184:C185"/>
    <mergeCell ref="D184:D185"/>
    <mergeCell ref="E184:E185"/>
    <mergeCell ref="F184:F185"/>
    <mergeCell ref="G184:G185"/>
    <mergeCell ref="A180:A181"/>
    <mergeCell ref="B180:B181"/>
    <mergeCell ref="C180:G180"/>
    <mergeCell ref="C181:G181"/>
    <mergeCell ref="B182:B183"/>
    <mergeCell ref="C182:C183"/>
    <mergeCell ref="D182:D183"/>
    <mergeCell ref="E182:E183"/>
    <mergeCell ref="F182:F183"/>
    <mergeCell ref="G182:G183"/>
    <mergeCell ref="B178:B179"/>
    <mergeCell ref="C178:C179"/>
    <mergeCell ref="D178:D179"/>
    <mergeCell ref="E178:E179"/>
    <mergeCell ref="F178:F179"/>
    <mergeCell ref="G178:G179"/>
    <mergeCell ref="B176:B177"/>
    <mergeCell ref="C176:C177"/>
    <mergeCell ref="D176:D177"/>
    <mergeCell ref="E176:E177"/>
    <mergeCell ref="F176:F177"/>
    <mergeCell ref="G176:G177"/>
    <mergeCell ref="A172:A173"/>
    <mergeCell ref="B172:B173"/>
    <mergeCell ref="C172:G172"/>
    <mergeCell ref="C173:G173"/>
    <mergeCell ref="B174:B175"/>
    <mergeCell ref="C174:C175"/>
    <mergeCell ref="D174:D175"/>
    <mergeCell ref="E174:E175"/>
    <mergeCell ref="F174:F175"/>
    <mergeCell ref="G174:G175"/>
    <mergeCell ref="B170:B171"/>
    <mergeCell ref="C170:C171"/>
    <mergeCell ref="D170:D171"/>
    <mergeCell ref="E170:E171"/>
    <mergeCell ref="F170:F171"/>
    <mergeCell ref="G170:G171"/>
    <mergeCell ref="B168:B169"/>
    <mergeCell ref="C168:C169"/>
    <mergeCell ref="D168:D169"/>
    <mergeCell ref="E168:E169"/>
    <mergeCell ref="F168:F169"/>
    <mergeCell ref="G168:G169"/>
    <mergeCell ref="B166:B167"/>
    <mergeCell ref="C166:C167"/>
    <mergeCell ref="D166:D167"/>
    <mergeCell ref="E166:E167"/>
    <mergeCell ref="F166:F167"/>
    <mergeCell ref="G166:G167"/>
    <mergeCell ref="B164:B165"/>
    <mergeCell ref="C164:C165"/>
    <mergeCell ref="D164:D165"/>
    <mergeCell ref="E164:E165"/>
    <mergeCell ref="F164:F165"/>
    <mergeCell ref="G164:G165"/>
    <mergeCell ref="B162:B163"/>
    <mergeCell ref="C162:C163"/>
    <mergeCell ref="D162:D163"/>
    <mergeCell ref="E162:E163"/>
    <mergeCell ref="F162:F163"/>
    <mergeCell ref="G162:G163"/>
    <mergeCell ref="A158:A159"/>
    <mergeCell ref="B158:B159"/>
    <mergeCell ref="C158:G158"/>
    <mergeCell ref="C159:G159"/>
    <mergeCell ref="B160:B161"/>
    <mergeCell ref="C160:C161"/>
    <mergeCell ref="D160:D161"/>
    <mergeCell ref="E160:E161"/>
    <mergeCell ref="F160:F161"/>
    <mergeCell ref="G160:G161"/>
    <mergeCell ref="B156:B157"/>
    <mergeCell ref="C156:C157"/>
    <mergeCell ref="D156:D157"/>
    <mergeCell ref="E156:E157"/>
    <mergeCell ref="F156:F157"/>
    <mergeCell ref="G156:G157"/>
    <mergeCell ref="A152:A153"/>
    <mergeCell ref="B152:B153"/>
    <mergeCell ref="C152:G152"/>
    <mergeCell ref="C153:G153"/>
    <mergeCell ref="B154:B155"/>
    <mergeCell ref="C154:C155"/>
    <mergeCell ref="D154:D155"/>
    <mergeCell ref="E154:E155"/>
    <mergeCell ref="F154:F155"/>
    <mergeCell ref="G154:G155"/>
    <mergeCell ref="B150:B151"/>
    <mergeCell ref="C150:C151"/>
    <mergeCell ref="D150:D151"/>
    <mergeCell ref="E150:E151"/>
    <mergeCell ref="F150:F151"/>
    <mergeCell ref="G150:G151"/>
    <mergeCell ref="A146:F146"/>
    <mergeCell ref="C147:G147"/>
    <mergeCell ref="A148:A149"/>
    <mergeCell ref="B148:B149"/>
    <mergeCell ref="C148:G148"/>
    <mergeCell ref="C149:G149"/>
    <mergeCell ref="A142:A143"/>
    <mergeCell ref="B142:B143"/>
    <mergeCell ref="C142:G142"/>
    <mergeCell ref="C143:G143"/>
    <mergeCell ref="B144:B145"/>
    <mergeCell ref="C144:C145"/>
    <mergeCell ref="D144:D145"/>
    <mergeCell ref="E144:E145"/>
    <mergeCell ref="F144:F145"/>
    <mergeCell ref="G144:G145"/>
    <mergeCell ref="B140:B141"/>
    <mergeCell ref="C140:C141"/>
    <mergeCell ref="D140:D141"/>
    <mergeCell ref="E140:E141"/>
    <mergeCell ref="F140:F141"/>
    <mergeCell ref="G140:G141"/>
    <mergeCell ref="B138:B139"/>
    <mergeCell ref="C138:C139"/>
    <mergeCell ref="D138:D139"/>
    <mergeCell ref="E138:E139"/>
    <mergeCell ref="F138:F139"/>
    <mergeCell ref="G138:G139"/>
    <mergeCell ref="A134:F134"/>
    <mergeCell ref="C135:G135"/>
    <mergeCell ref="A136:A137"/>
    <mergeCell ref="B136:B137"/>
    <mergeCell ref="C136:G136"/>
    <mergeCell ref="C137:G137"/>
    <mergeCell ref="A130:A131"/>
    <mergeCell ref="B130:B131"/>
    <mergeCell ref="C130:G130"/>
    <mergeCell ref="C131:G131"/>
    <mergeCell ref="B132:B133"/>
    <mergeCell ref="C132:C133"/>
    <mergeCell ref="D132:D133"/>
    <mergeCell ref="E132:E133"/>
    <mergeCell ref="F132:F133"/>
    <mergeCell ref="G132:G133"/>
    <mergeCell ref="B128:B129"/>
    <mergeCell ref="C128:C129"/>
    <mergeCell ref="D128:D129"/>
    <mergeCell ref="E128:E129"/>
    <mergeCell ref="F128:F129"/>
    <mergeCell ref="G128:G129"/>
    <mergeCell ref="B126:B127"/>
    <mergeCell ref="C126:C127"/>
    <mergeCell ref="D126:D127"/>
    <mergeCell ref="E126:E127"/>
    <mergeCell ref="F126:F127"/>
    <mergeCell ref="G126:G127"/>
    <mergeCell ref="A122:F122"/>
    <mergeCell ref="C123:G123"/>
    <mergeCell ref="A124:A125"/>
    <mergeCell ref="B124:B125"/>
    <mergeCell ref="C124:G124"/>
    <mergeCell ref="C125:G125"/>
    <mergeCell ref="A118:A119"/>
    <mergeCell ref="B118:B119"/>
    <mergeCell ref="C118:G118"/>
    <mergeCell ref="C119:G119"/>
    <mergeCell ref="B120:B121"/>
    <mergeCell ref="C120:C121"/>
    <mergeCell ref="D120:D121"/>
    <mergeCell ref="E120:E121"/>
    <mergeCell ref="F120:F121"/>
    <mergeCell ref="G120:G121"/>
    <mergeCell ref="B116:B117"/>
    <mergeCell ref="C116:C117"/>
    <mergeCell ref="D116:D117"/>
    <mergeCell ref="E116:E117"/>
    <mergeCell ref="F116:F117"/>
    <mergeCell ref="G116:G117"/>
    <mergeCell ref="B114:B115"/>
    <mergeCell ref="C114:C115"/>
    <mergeCell ref="D114:D115"/>
    <mergeCell ref="E114:E115"/>
    <mergeCell ref="F114:F115"/>
    <mergeCell ref="G114:G115"/>
    <mergeCell ref="A110:F110"/>
    <mergeCell ref="C111:G111"/>
    <mergeCell ref="A112:A113"/>
    <mergeCell ref="B112:B113"/>
    <mergeCell ref="C112:G112"/>
    <mergeCell ref="C113:G113"/>
    <mergeCell ref="B108:B109"/>
    <mergeCell ref="C108:C109"/>
    <mergeCell ref="D108:D109"/>
    <mergeCell ref="E108:E109"/>
    <mergeCell ref="F108:F109"/>
    <mergeCell ref="G108:G109"/>
    <mergeCell ref="B106:B107"/>
    <mergeCell ref="C106:C107"/>
    <mergeCell ref="D106:D107"/>
    <mergeCell ref="E106:E107"/>
    <mergeCell ref="F106:F107"/>
    <mergeCell ref="G106:G107"/>
    <mergeCell ref="A102:F102"/>
    <mergeCell ref="C103:G103"/>
    <mergeCell ref="A104:A105"/>
    <mergeCell ref="B104:B105"/>
    <mergeCell ref="C104:G104"/>
    <mergeCell ref="C105:G105"/>
    <mergeCell ref="B100:B101"/>
    <mergeCell ref="C100:C101"/>
    <mergeCell ref="D100:D101"/>
    <mergeCell ref="E100:E101"/>
    <mergeCell ref="F100:F101"/>
    <mergeCell ref="G100:G101"/>
    <mergeCell ref="B98:B99"/>
    <mergeCell ref="C98:C99"/>
    <mergeCell ref="D98:D99"/>
    <mergeCell ref="E98:E99"/>
    <mergeCell ref="F98:F99"/>
    <mergeCell ref="G98:G99"/>
    <mergeCell ref="B96:B97"/>
    <mergeCell ref="C96:C97"/>
    <mergeCell ref="D96:D97"/>
    <mergeCell ref="E96:E97"/>
    <mergeCell ref="F96:F97"/>
    <mergeCell ref="G96:G97"/>
    <mergeCell ref="A92:A93"/>
    <mergeCell ref="B92:B93"/>
    <mergeCell ref="C92:G92"/>
    <mergeCell ref="C93:G93"/>
    <mergeCell ref="B94:B95"/>
    <mergeCell ref="C94:C95"/>
    <mergeCell ref="D94:D95"/>
    <mergeCell ref="E94:E95"/>
    <mergeCell ref="F94:F95"/>
    <mergeCell ref="G94:G95"/>
    <mergeCell ref="B90:B91"/>
    <mergeCell ref="C90:C91"/>
    <mergeCell ref="D90:D91"/>
    <mergeCell ref="E90:E91"/>
    <mergeCell ref="F90:F91"/>
    <mergeCell ref="G90:G91"/>
    <mergeCell ref="B88:B89"/>
    <mergeCell ref="C88:C89"/>
    <mergeCell ref="D88:D89"/>
    <mergeCell ref="E88:E89"/>
    <mergeCell ref="F88:F89"/>
    <mergeCell ref="G88:G89"/>
    <mergeCell ref="B86:B87"/>
    <mergeCell ref="C86:C87"/>
    <mergeCell ref="D86:D87"/>
    <mergeCell ref="E86:E87"/>
    <mergeCell ref="F86:F87"/>
    <mergeCell ref="G86:G87"/>
    <mergeCell ref="B84:B85"/>
    <mergeCell ref="C84:C85"/>
    <mergeCell ref="D84:D85"/>
    <mergeCell ref="E84:E85"/>
    <mergeCell ref="F84:F85"/>
    <mergeCell ref="G84:G85"/>
    <mergeCell ref="B82:B83"/>
    <mergeCell ref="C82:C83"/>
    <mergeCell ref="D82:D83"/>
    <mergeCell ref="E82:E83"/>
    <mergeCell ref="F82:F83"/>
    <mergeCell ref="G82:G83"/>
    <mergeCell ref="B80:B81"/>
    <mergeCell ref="C80:C81"/>
    <mergeCell ref="D80:D81"/>
    <mergeCell ref="E80:E81"/>
    <mergeCell ref="F80:F81"/>
    <mergeCell ref="G80:G81"/>
    <mergeCell ref="B78:B79"/>
    <mergeCell ref="C78:C79"/>
    <mergeCell ref="D78:D79"/>
    <mergeCell ref="E78:E79"/>
    <mergeCell ref="F78:F79"/>
    <mergeCell ref="G78:G79"/>
    <mergeCell ref="B76:B77"/>
    <mergeCell ref="C76:C77"/>
    <mergeCell ref="D76:D77"/>
    <mergeCell ref="E76:E77"/>
    <mergeCell ref="F76:F77"/>
    <mergeCell ref="G76:G77"/>
    <mergeCell ref="A72:F72"/>
    <mergeCell ref="C73:G73"/>
    <mergeCell ref="A74:A75"/>
    <mergeCell ref="B74:B75"/>
    <mergeCell ref="C74:G74"/>
    <mergeCell ref="C75:G75"/>
    <mergeCell ref="B70:B71"/>
    <mergeCell ref="C70:C71"/>
    <mergeCell ref="D70:D71"/>
    <mergeCell ref="E70:E71"/>
    <mergeCell ref="F70:F71"/>
    <mergeCell ref="G70:G71"/>
    <mergeCell ref="B68:B69"/>
    <mergeCell ref="C68:C69"/>
    <mergeCell ref="D68:D69"/>
    <mergeCell ref="E68:E69"/>
    <mergeCell ref="F68:F69"/>
    <mergeCell ref="G68:G69"/>
    <mergeCell ref="A64:A65"/>
    <mergeCell ref="B64:B65"/>
    <mergeCell ref="C64:G64"/>
    <mergeCell ref="C65:G65"/>
    <mergeCell ref="B66:B67"/>
    <mergeCell ref="C66:C67"/>
    <mergeCell ref="D66:D67"/>
    <mergeCell ref="E66:E67"/>
    <mergeCell ref="F66:F67"/>
    <mergeCell ref="G66:G67"/>
    <mergeCell ref="B62:B63"/>
    <mergeCell ref="C62:C63"/>
    <mergeCell ref="D62:D63"/>
    <mergeCell ref="E62:E63"/>
    <mergeCell ref="F62:F63"/>
    <mergeCell ref="G62:G63"/>
    <mergeCell ref="B60:B61"/>
    <mergeCell ref="C60:C61"/>
    <mergeCell ref="D60:D61"/>
    <mergeCell ref="E60:E61"/>
    <mergeCell ref="F60:F61"/>
    <mergeCell ref="G60:G61"/>
    <mergeCell ref="B58:B59"/>
    <mergeCell ref="C58:C59"/>
    <mergeCell ref="D58:D59"/>
    <mergeCell ref="E58:E59"/>
    <mergeCell ref="F58:F59"/>
    <mergeCell ref="G58:G59"/>
    <mergeCell ref="B56:B57"/>
    <mergeCell ref="C56:C57"/>
    <mergeCell ref="D56:D57"/>
    <mergeCell ref="E56:E57"/>
    <mergeCell ref="F56:F57"/>
    <mergeCell ref="G56:G57"/>
    <mergeCell ref="B54:B55"/>
    <mergeCell ref="C54:C55"/>
    <mergeCell ref="D54:D55"/>
    <mergeCell ref="E54:E55"/>
    <mergeCell ref="F54:F55"/>
    <mergeCell ref="G54:G55"/>
    <mergeCell ref="B52:B53"/>
    <mergeCell ref="C52:C53"/>
    <mergeCell ref="D52:D53"/>
    <mergeCell ref="E52:E53"/>
    <mergeCell ref="F52:F53"/>
    <mergeCell ref="G52:G53"/>
    <mergeCell ref="B50:B51"/>
    <mergeCell ref="C50:C51"/>
    <mergeCell ref="D50:D51"/>
    <mergeCell ref="E50:E51"/>
    <mergeCell ref="F50:F51"/>
    <mergeCell ref="G50:G51"/>
    <mergeCell ref="A46:F46"/>
    <mergeCell ref="C47:G47"/>
    <mergeCell ref="A48:A49"/>
    <mergeCell ref="B48:B49"/>
    <mergeCell ref="C48:G48"/>
    <mergeCell ref="C49:G49"/>
    <mergeCell ref="B44:B45"/>
    <mergeCell ref="C44:C45"/>
    <mergeCell ref="D44:D45"/>
    <mergeCell ref="E44:E45"/>
    <mergeCell ref="F44:F45"/>
    <mergeCell ref="G44:G45"/>
    <mergeCell ref="A40:F40"/>
    <mergeCell ref="C41:G41"/>
    <mergeCell ref="A42:A43"/>
    <mergeCell ref="B42:B43"/>
    <mergeCell ref="C42:G42"/>
    <mergeCell ref="C43:G43"/>
    <mergeCell ref="A36:A37"/>
    <mergeCell ref="B36:B37"/>
    <mergeCell ref="C36:G36"/>
    <mergeCell ref="C37:G37"/>
    <mergeCell ref="B38:B39"/>
    <mergeCell ref="D38:D39"/>
    <mergeCell ref="E38:E39"/>
    <mergeCell ref="F38:F39"/>
    <mergeCell ref="G38:G39"/>
    <mergeCell ref="C33:G33"/>
    <mergeCell ref="B34:B35"/>
    <mergeCell ref="C34:C35"/>
    <mergeCell ref="D34:D35"/>
    <mergeCell ref="E34:E35"/>
    <mergeCell ref="F34:F35"/>
    <mergeCell ref="G34:G35"/>
    <mergeCell ref="C30:G30"/>
    <mergeCell ref="B31:B32"/>
    <mergeCell ref="C31:C32"/>
    <mergeCell ref="D31:D32"/>
    <mergeCell ref="E31:E32"/>
    <mergeCell ref="F31:F32"/>
    <mergeCell ref="G31:G32"/>
    <mergeCell ref="C27:G27"/>
    <mergeCell ref="B28:B29"/>
    <mergeCell ref="D28:D29"/>
    <mergeCell ref="E28:E29"/>
    <mergeCell ref="F28:F29"/>
    <mergeCell ref="G28:G29"/>
    <mergeCell ref="A23:F23"/>
    <mergeCell ref="C24:G24"/>
    <mergeCell ref="A25:A26"/>
    <mergeCell ref="B25:B26"/>
    <mergeCell ref="C25:G25"/>
    <mergeCell ref="C26:G26"/>
    <mergeCell ref="B21:B22"/>
    <mergeCell ref="C21:C22"/>
    <mergeCell ref="D21:D22"/>
    <mergeCell ref="E21:E22"/>
    <mergeCell ref="F21:F22"/>
    <mergeCell ref="G21:G22"/>
    <mergeCell ref="B19:B20"/>
    <mergeCell ref="C19:C20"/>
    <mergeCell ref="D19:D20"/>
    <mergeCell ref="E19:E20"/>
    <mergeCell ref="F19:F20"/>
    <mergeCell ref="G19:G20"/>
    <mergeCell ref="B17:B18"/>
    <mergeCell ref="C17:C18"/>
    <mergeCell ref="D17:D18"/>
    <mergeCell ref="E17:E18"/>
    <mergeCell ref="F17:F18"/>
    <mergeCell ref="G17:G18"/>
    <mergeCell ref="A13:F13"/>
    <mergeCell ref="C14:G14"/>
    <mergeCell ref="A15:A16"/>
    <mergeCell ref="B15:B16"/>
    <mergeCell ref="C15:G15"/>
    <mergeCell ref="C16:G16"/>
    <mergeCell ref="F1:G1"/>
    <mergeCell ref="A3:G3"/>
    <mergeCell ref="B11:B12"/>
    <mergeCell ref="C11:C12"/>
    <mergeCell ref="D11:D12"/>
    <mergeCell ref="E11:E12"/>
    <mergeCell ref="F11:F12"/>
    <mergeCell ref="G11:G12"/>
    <mergeCell ref="C6:G6"/>
    <mergeCell ref="A7:A8"/>
    <mergeCell ref="B7:B8"/>
    <mergeCell ref="C7:G7"/>
    <mergeCell ref="C8:G8"/>
    <mergeCell ref="B9:B10"/>
    <mergeCell ref="D9:D10"/>
    <mergeCell ref="E9:E10"/>
    <mergeCell ref="F9:F10"/>
    <mergeCell ref="G9:G10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02_Kosztorys Inwestorski - Poprawka.KST</dc:title>
  <dc:creator>k</dc:creator>
  <cp:lastModifiedBy>PZDP w Radomiu</cp:lastModifiedBy>
  <dcterms:created xsi:type="dcterms:W3CDTF">2018-09-04T09:09:38Z</dcterms:created>
  <dcterms:modified xsi:type="dcterms:W3CDTF">2018-09-06T11:51:33Z</dcterms:modified>
</cp:coreProperties>
</file>