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720" windowHeight="12225"/>
  </bookViews>
  <sheets>
    <sheet name="Całość" sheetId="5" r:id="rId1"/>
  </sheets>
  <definedNames>
    <definedName name="_xlnm.Print_Area" localSheetId="0">Całość!$A$1:$H$198</definedName>
    <definedName name="_xlnm.Print_Titles" localSheetId="0">Całość!$9:$11</definedName>
  </definedNames>
  <calcPr calcId="124519" fullPrecision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9" i="5"/>
  <c r="H100"/>
  <c r="H93"/>
  <c r="H183"/>
  <c r="H178"/>
  <c r="H177"/>
  <c r="H176"/>
  <c r="H168"/>
  <c r="H166"/>
  <c r="H163"/>
  <c r="H162"/>
  <c r="H190" l="1"/>
  <c r="H188"/>
  <c r="H186"/>
  <c r="H182"/>
  <c r="H181"/>
  <c r="H175"/>
  <c r="H173"/>
  <c r="H172"/>
  <c r="H165"/>
  <c r="H159"/>
  <c r="H158"/>
  <c r="H19"/>
  <c r="H18"/>
  <c r="H17"/>
  <c r="H16"/>
  <c r="H37" l="1"/>
  <c r="H36"/>
  <c r="H35"/>
  <c r="H74"/>
  <c r="H71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08"/>
  <c r="H107"/>
  <c r="H76" l="1"/>
  <c r="H116" l="1"/>
  <c r="H117"/>
  <c r="H118"/>
  <c r="H119"/>
  <c r="H120"/>
  <c r="H124"/>
  <c r="H125"/>
  <c r="H126"/>
  <c r="H127"/>
  <c r="H128"/>
  <c r="H133"/>
  <c r="H90"/>
  <c r="H89"/>
  <c r="H88"/>
  <c r="H87"/>
  <c r="H85"/>
  <c r="H84"/>
  <c r="H83"/>
  <c r="H80"/>
  <c r="H79"/>
  <c r="H78"/>
  <c r="H77"/>
  <c r="H75"/>
  <c r="H73"/>
  <c r="H70"/>
  <c r="H59"/>
  <c r="H55"/>
  <c r="H54"/>
  <c r="H48"/>
  <c r="H47"/>
  <c r="H46"/>
  <c r="H43"/>
  <c r="H40"/>
  <c r="H39"/>
  <c r="H33"/>
  <c r="H32"/>
  <c r="H30"/>
  <c r="H29"/>
  <c r="H28"/>
  <c r="H27"/>
  <c r="H26"/>
  <c r="H25"/>
  <c r="H24"/>
  <c r="H22"/>
  <c r="H20"/>
  <c r="H15"/>
  <c r="H13"/>
  <c r="F131"/>
  <c r="H131" s="1"/>
  <c r="F123"/>
  <c r="H123" s="1"/>
  <c r="F115"/>
  <c r="H115" s="1"/>
  <c r="F111"/>
  <c r="H111" s="1"/>
  <c r="H104"/>
  <c r="H101"/>
  <c r="H99"/>
  <c r="H97"/>
  <c r="H94"/>
  <c r="H91"/>
  <c r="H67"/>
  <c r="F65"/>
  <c r="H65" s="1"/>
  <c r="H64"/>
  <c r="H63"/>
  <c r="H62"/>
  <c r="H60"/>
  <c r="H52"/>
  <c r="H49"/>
  <c r="H44"/>
  <c r="H113" l="1"/>
  <c r="F51"/>
  <c r="H51" s="1"/>
  <c r="F121"/>
  <c r="H121" s="1"/>
  <c r="H112"/>
  <c r="H191" l="1"/>
  <c r="H129"/>
  <c r="H192" l="1"/>
  <c r="H193" s="1"/>
</calcChain>
</file>

<file path=xl/sharedStrings.xml><?xml version="1.0" encoding="utf-8"?>
<sst xmlns="http://schemas.openxmlformats.org/spreadsheetml/2006/main" count="653" uniqueCount="305">
  <si>
    <t>Numer</t>
  </si>
  <si>
    <t>Wyszczególnienie</t>
  </si>
  <si>
    <t>Jednostka</t>
  </si>
  <si>
    <t>Cena</t>
  </si>
  <si>
    <t>Wartość</t>
  </si>
  <si>
    <t>Specyfikacji Technicznej</t>
  </si>
  <si>
    <t>elementów rozliczeniowych</t>
  </si>
  <si>
    <t>Nazwa</t>
  </si>
  <si>
    <t>Ilość</t>
  </si>
  <si>
    <t>jedn., PLN</t>
  </si>
  <si>
    <t>PLN</t>
  </si>
  <si>
    <t>D.01.00.00</t>
  </si>
  <si>
    <t>ROBOTY PRZYGOTOWAWCZE</t>
  </si>
  <si>
    <t>x</t>
  </si>
  <si>
    <t>D.01.01.01</t>
  </si>
  <si>
    <t>km</t>
  </si>
  <si>
    <t>D-01.02.01a</t>
  </si>
  <si>
    <t>Wycinka zadrzewienia, drzew i krzewów przydrożnych</t>
  </si>
  <si>
    <t>szt</t>
  </si>
  <si>
    <t>m2</t>
  </si>
  <si>
    <t>D-01.02.01b</t>
  </si>
  <si>
    <t>Drzewa do zabezpieczenia i ochrony na czas budowy</t>
  </si>
  <si>
    <t>D.01.02.02</t>
  </si>
  <si>
    <t>Zdjęcie warstwy humusu i/lub darniny</t>
  </si>
  <si>
    <t>D.01.02.04</t>
  </si>
  <si>
    <t>Rozbiórka elementów dróg, ogrodzeń i przepustów</t>
  </si>
  <si>
    <t>mb</t>
  </si>
  <si>
    <t>D.02.00.00</t>
  </si>
  <si>
    <t xml:space="preserve">ROBOTY ZIEMNE </t>
  </si>
  <si>
    <t>D.02.01.01</t>
  </si>
  <si>
    <t>m3</t>
  </si>
  <si>
    <t>szt.</t>
  </si>
  <si>
    <t xml:space="preserve">D.02.03.01 </t>
  </si>
  <si>
    <t>m</t>
  </si>
  <si>
    <t>D.04.00.00</t>
  </si>
  <si>
    <t>PODBUDOWY</t>
  </si>
  <si>
    <t>D.04.03.01</t>
  </si>
  <si>
    <t>Oczyszczenie i skropienie warstw konstrukcyjnych</t>
  </si>
  <si>
    <t>- oczyszczenie i skropienie podbudowy z kruszywa łamanego</t>
  </si>
  <si>
    <t>- oczyszczenie i skropienie podbudowy i nawierzchni bitumicznej</t>
  </si>
  <si>
    <t>D.04.04.02</t>
  </si>
  <si>
    <t xml:space="preserve">D.04.05.01 </t>
  </si>
  <si>
    <t>D.05.00.00</t>
  </si>
  <si>
    <t>NAWIERZCHNIE</t>
  </si>
  <si>
    <t>D.06.03.01</t>
  </si>
  <si>
    <t>D.07.00.00</t>
  </si>
  <si>
    <t>OZNAKOWANIE DRÓG I URZĄDZENIA BEZPIECZEŃSTWA RUCHU</t>
  </si>
  <si>
    <t>D.07.01.01</t>
  </si>
  <si>
    <t>Oznakowanie poziome</t>
  </si>
  <si>
    <t>D.07.02.01</t>
  </si>
  <si>
    <t>Oznakowanie pionowe</t>
  </si>
  <si>
    <t>D.08.00.00</t>
  </si>
  <si>
    <t>ELEMENTY ULIC</t>
  </si>
  <si>
    <t>D-09.00.00</t>
  </si>
  <si>
    <t>ZIELEŃ DROGOWA</t>
  </si>
  <si>
    <t>D-09.01.01</t>
  </si>
  <si>
    <t>Zieleń drogowa - zieleń towarzysząca ciągom komunikacyjnym</t>
  </si>
  <si>
    <t>Oznakowanie poziome jezdni mat. cienkowarstwowe - linie ciągłe</t>
  </si>
  <si>
    <t>Przymocowanie tablic znaków drogowych, typ E /średnie/</t>
  </si>
  <si>
    <t>D.05.03.05</t>
  </si>
  <si>
    <t>D.05.03.05.A</t>
  </si>
  <si>
    <t>D.05.03.05.B</t>
  </si>
  <si>
    <t>D.05.03.11</t>
  </si>
  <si>
    <t>Zabezpieczenie geosiatką nawierzchni asfaltowych</t>
  </si>
  <si>
    <t>D.08.01.01</t>
  </si>
  <si>
    <t>Krawężniki betonowe</t>
  </si>
  <si>
    <t xml:space="preserve">D.08.02.02 </t>
  </si>
  <si>
    <t>- demontaż tarcz znaków pionowych</t>
  </si>
  <si>
    <t>Elementy BRD</t>
  </si>
  <si>
    <t>Przepusty pod zjazdami</t>
  </si>
  <si>
    <t>Lp.</t>
  </si>
  <si>
    <t>Podbudowa i ulepszone podłoże z gruntu lub kruszywa stabilizowanego cementem</t>
  </si>
  <si>
    <t>Podbudowa z betonu asfaltowego</t>
  </si>
  <si>
    <t xml:space="preserve">D.04.07.01 </t>
  </si>
  <si>
    <t>Oznakowanie poziome jezdni mat. cienkowarstwowe - linie przerywane</t>
  </si>
  <si>
    <t>Przestawienie istniejących słupków z tablicą znaku na właściwą odległość od korony drogi</t>
  </si>
  <si>
    <t xml:space="preserve">Nawierzchnia z betonu asfaltowego </t>
  </si>
  <si>
    <t>- demontaż słupków stalowych/betonowych</t>
  </si>
  <si>
    <t>D.05.03.26b</t>
  </si>
  <si>
    <t>D.06.02.01</t>
  </si>
  <si>
    <t>D.06.00.00</t>
  </si>
  <si>
    <t>ROBOTY WYKOŃCZENIOWE</t>
  </si>
  <si>
    <t>Przymocowanie tablic znaków drogowych, typ A, B, C, D, G, T /średnie/ I generacji</t>
  </si>
  <si>
    <t>Przymocowanie tablic znaków drogowych, typ A, B, C, D, G, T /średnie/ II generacji</t>
  </si>
  <si>
    <t>Chodniki i zjazdy</t>
  </si>
  <si>
    <t>Droga powiatowa nr 3503W</t>
  </si>
  <si>
    <t>Podbudowa z kruszywa łamanego stabilizowanego mechanicznie 0/31,5</t>
  </si>
  <si>
    <t>Podbudowa z AC22P gr. 8 cm</t>
  </si>
  <si>
    <t>D.06.01.01.61</t>
  </si>
  <si>
    <t xml:space="preserve">Warstwa ścieralna z betonu asfaltowego </t>
  </si>
  <si>
    <t xml:space="preserve">Warstwa wiążąca z betonu asfaltowego </t>
  </si>
  <si>
    <t>- warstwa gr. 6 cm dla jezdni - AC16W</t>
  </si>
  <si>
    <t>- warstwa gr. 8 cm dla jezdni - AC22P</t>
  </si>
  <si>
    <t>- warstwa gr. 4 cm dla ciągu pieszo-rowerowego- AC8S</t>
  </si>
  <si>
    <t>KANALIZACJA DESZCZOWA</t>
  </si>
  <si>
    <t>Cięcie nawierzchni do 5cm</t>
  </si>
  <si>
    <t>Wykopy oraz przekopy wykonywane na odkład głębokość do 3m, kategoria gruntu III-IV</t>
  </si>
  <si>
    <t>Roboty montażowe - rurociągi.</t>
  </si>
  <si>
    <t>Podłoża pod kanały i obiekty z materiałów sypkich, grubość do 20cm.</t>
  </si>
  <si>
    <t>Kanały z rur PP SN8 dwuwarstwowe DN/ID500  o połączeniach kielichowych.</t>
  </si>
  <si>
    <t>Kanały z rur PP SN8 dwuwarstwowe DN/ID400  o połączeniach kielichowych.</t>
  </si>
  <si>
    <t>Kanały z rur PP SN8 dwuwarstwowe DN/ID200  o połączeniach kielichowych.</t>
  </si>
  <si>
    <t>Trójnik PP SN8 dwuwarstwowe redukcyjny DN400/DN200.</t>
  </si>
  <si>
    <t>Obsypka z kruszyw naturalnych dowiezionych, piasek.</t>
  </si>
  <si>
    <t xml:space="preserve">Studzienki </t>
  </si>
  <si>
    <t>Podłoża pod kanały i obiekty z materiałów sypkich, grubość 15cm.</t>
  </si>
  <si>
    <t>Montaż studni rewizyjnych z kręgów betonowych Ф1500 gotowych wykopach o gł. do 3m.</t>
  </si>
  <si>
    <t>Montaż studni rewizyjnych z kręgów betonowych Ф1200 gotowych wykopach o gł. do 3m.</t>
  </si>
  <si>
    <t>Studzienki systemowe osadnikowe betonowe  Ф500 z osadnikiem o głęboskości 1m, bez syfonów z wpustami klasy D400.</t>
  </si>
  <si>
    <t xml:space="preserve">Zasypywanie wykopów wraz z zagęszczeniem szerokości 0,8-2,5m o ścianach pionowych, głębokość do 3,0m, kategoria III-IV </t>
  </si>
  <si>
    <t>Wyloty przykanalików.</t>
  </si>
  <si>
    <t>Wykonanie ubezpieczenia płytami ażurowymi typu "Krata", płyty 90x60x10</t>
  </si>
  <si>
    <t>Wartość kosztorysowa robót bez podatku VAT</t>
  </si>
  <si>
    <r>
      <t>m</t>
    </r>
    <r>
      <rPr>
        <b/>
        <vertAlign val="superscript"/>
        <sz val="8"/>
        <color rgb="FF000000"/>
        <rFont val="Arial"/>
        <family val="2"/>
        <charset val="238"/>
      </rPr>
      <t>3</t>
    </r>
  </si>
  <si>
    <r>
      <t>m</t>
    </r>
    <r>
      <rPr>
        <vertAlign val="superscript"/>
        <sz val="8"/>
        <color rgb="FF000000"/>
        <rFont val="Arial"/>
        <family val="2"/>
        <charset val="238"/>
      </rPr>
      <t>3</t>
    </r>
  </si>
  <si>
    <t xml:space="preserve"> </t>
  </si>
  <si>
    <t>- przepusty PEHD Ø400 mm</t>
  </si>
  <si>
    <t>- przepusty PEHD Ø800 mm</t>
  </si>
  <si>
    <t>- przepusty PEHD Ø1000 mm</t>
  </si>
  <si>
    <t>Wartość  podatku VAT</t>
  </si>
  <si>
    <t>13</t>
  </si>
  <si>
    <t>15</t>
  </si>
  <si>
    <t>16</t>
  </si>
  <si>
    <t>18</t>
  </si>
  <si>
    <t>19</t>
  </si>
  <si>
    <t>21</t>
  </si>
  <si>
    <t>24</t>
  </si>
  <si>
    <t>42</t>
  </si>
  <si>
    <t>Obsługa  geodezyjna.Odtworzenie trasy i punktów wysokościowych, wytyczenie pasa  drogowego inwentaryzacja powykonawcza</t>
  </si>
  <si>
    <t>Ścinanie drzew o średnicy od 16 do 25 cm wraz z karczowaniem pni oraz wywiezieniem dłużyc gałęzi i karpin poza teren budowy</t>
  </si>
  <si>
    <t>Ścinanie drzew o średnicy od 26 do  35 cm wraz z karczowaniem pni oraz wywiezieniem dłużyc gałęzi i karpin poza teren budowy</t>
  </si>
  <si>
    <t>Ścinanie drzew o średnicy od 36 do  45 cm wraz z karczowaniem pni oraz wywiezieniem dłużyc gałęzi i karpin poza teren budowy</t>
  </si>
  <si>
    <t>Ścinanie drzew o średnicy od 46 do  55 cm wraz z karczowaniem pni oraz wywiezieniem dłużyc gałęzi i karpin poza teren budowy</t>
  </si>
  <si>
    <t>Ścinanie drzew o średnicy od 56 do  65 cm wraz z karczowaniem pni oraz wywiezieniem dłużyc gałęzi i karpin poza teren budowy</t>
  </si>
  <si>
    <t>Zdjęcie warstwy ziemi urodzajnej gr. 20cm, do późniejszego wykorzystania</t>
  </si>
  <si>
    <t>Rozbiórka oznakowania pionowego</t>
  </si>
  <si>
    <t>- rozbiórka nawierzchni asfaltowej gr. warstwy 15 cm wraz z transportem  materiału z rozbiórki poza  teren  budowy</t>
  </si>
  <si>
    <t>- rozbiórka podbudowy z kruszywa gr. w-wy 35cm wraz z transportem  materiału z rozbiórki poza teren  budowy</t>
  </si>
  <si>
    <t>- rozbiórka krawężników betonowych na ławie betonowej wraz z transportem materiału  z rozbiórki poza teren budowy</t>
  </si>
  <si>
    <t>- rozbiórka obrzeży betonowych wraz z transportem  materiału  z  rozbiórki poza  teren  budowy</t>
  </si>
  <si>
    <t>- rozbiórka nawierzchni tłuczniowej na zjazdach wraz z transportem  materiału z  rozbiórki poza teren budowy</t>
  </si>
  <si>
    <t>- rozbiórka przepustów wraz z  transportem  materiału z  rozbiórki poza  teren  budowy</t>
  </si>
  <si>
    <t>- rozbiórka ogrodzeń wraz z transportem materiału z rozbiórki poza  teren budowy</t>
  </si>
  <si>
    <t xml:space="preserve">Wykonanie wykopów wraz  z transportem materiału w obrębie  lub poza terenem budowy     </t>
  </si>
  <si>
    <t>Wykonanie nasypów wraz  z transportem w  obrębie  terenu  budowy  lub  z  miejsca pozyskania  do miejsca wbudowania</t>
  </si>
  <si>
    <t>nawierzchnia z miesz. niezw. z kruszywa C50/30, 0/31,5, grubosci 15 cm (zjazdy z kruszywa)</t>
  </si>
  <si>
    <t>podbudowa z miesz. niezw. z kruszywa C90/3 0/31,5  - warstwa wyrównawcza na istniejącej nawierzchni asfaltowej</t>
  </si>
  <si>
    <t>- warstwa gr. 4 cm na jezdni i skrzyżowaniach '- AC11S</t>
  </si>
  <si>
    <t>- warstwa gr. 4 cm dla ścieżki, ciągi pieszo- rowerowe - AC11W</t>
  </si>
  <si>
    <t>Frezowanie na zimno istniejących nawierzchni asfaltowych - 4 cm wraz z transportem  urobku w  miejsce wskazane  przez inwestora</t>
  </si>
  <si>
    <t>- rozłożenie geosiatki dwukierunkowej na  poszerzeniach</t>
  </si>
  <si>
    <t>- wykonanie murków czołowych prostopadłych dla przepustów PEHD Ø400 mm</t>
  </si>
  <si>
    <t>- wykonanie murków czołowych prostopadłych dla przepustów PEHD Ø800 mm</t>
  </si>
  <si>
    <t>- wykonanie murków czołowych prostopadłych dla przepustów PEHD Ø1000 mm</t>
  </si>
  <si>
    <t>Ułożenie korytka kolejowego w rowach na gruncie stabilizowanym spoiwem wraz z opsypaniem na podsypce  cem. - piaskowej  gr 5.0  cn</t>
  </si>
  <si>
    <t>Pobocze umocnione kruszywem łamanym stab. mech. (0-31,5) lub destruktem gr. 8 cm</t>
  </si>
  <si>
    <t>Oznakowanie poziome jezdni mat. cienkowarstwowe - linie na skrzyżowaniach i przejścia dla pieszych</t>
  </si>
  <si>
    <t>Ustawienie słupków z rur stalowych fi= 60 mm dla znaków drogowych</t>
  </si>
  <si>
    <t>- wygrodzenia  dla pieszych U-12a</t>
  </si>
  <si>
    <t>Humusowanie z obsianiem trawą</t>
  </si>
  <si>
    <t>Wykopy liniowe o szerokości 0,8 - 2,5m o ścianach pionowych głębokości do 1,5m, wraz z dokopem ręcznym do 3 oraz umocnienie ścian wykopów wraz z rozbiórką umocnienia w gruntach suchych  kategoria gruntu III-IV.</t>
  </si>
  <si>
    <t>Kanały z rur PP SN8 dwuwarstwowe DN/ID315  o połączeniach kielichowych.</t>
  </si>
  <si>
    <t>Studnie kanalizacyjne systemowe prefabrykowane Ф1500, wyposażenie studni,właz żeliwny klasy D.</t>
  </si>
  <si>
    <t>Studnie kanalizacyjne systemowe prefabrykowane Ф1200,wyposażenie  studni ,właz żeliwny klasy D.</t>
  </si>
  <si>
    <t>Przekładki sieci wodociągowej.</t>
  </si>
  <si>
    <t>Przekładki sieci wodociągowych krzyżujących się z projektowanymi rowami tak aby była zachowana odległość 1,5 od dna rowu do wierzchu rury wodociągowej.</t>
  </si>
  <si>
    <t>D-10.00.00</t>
  </si>
  <si>
    <t>ROBOTY INNE</t>
  </si>
  <si>
    <t>Infrastruktura rowerowa</t>
  </si>
  <si>
    <t>Montaż stojaków rowerowych</t>
  </si>
  <si>
    <t>Montaż stacji obsługi rowerów</t>
  </si>
  <si>
    <t xml:space="preserve">Budowa kablowej linii nN-0,4kV oświetlenia ulicznego      
</t>
  </si>
  <si>
    <t>KNNR 5 1006-02</t>
  </si>
  <si>
    <t>Szafka blaszana z tablicą bezpiecznikową - analogia - montaż skrzynki SOK na fundamencie</t>
  </si>
  <si>
    <t>KNNR 5 0701-05</t>
  </si>
  <si>
    <t>Kopanie rowów dla kabli w sposób mechaniczny w gruncie kat. III-IV</t>
  </si>
  <si>
    <t>KNNR 5 0706-01</t>
  </si>
  <si>
    <t>Nasypanie warstwy piasku na dnie rowu kablowego o szerokości do 0,4 m</t>
  </si>
  <si>
    <t xml:space="preserve">m </t>
  </si>
  <si>
    <t>KNNR 5 0705-01</t>
  </si>
  <si>
    <t>Ułożenie rur osłonowych z PCW o śr.do 140 mm. DVK 75</t>
  </si>
  <si>
    <t>Ułożenie rur osłonowych z PCW o śr.do 140 mm. SRS 75</t>
  </si>
  <si>
    <t>KNNR 5 0707-03</t>
  </si>
  <si>
    <t>Układanie kabli o masie do 2.0 kg/m w rowach kablowych ręcznie.YAKXS 4x35</t>
  </si>
  <si>
    <t>KNNR 5 0713-03</t>
  </si>
  <si>
    <t>Układanie kabli o masie do 3.0 kg/m w rurach, pustakach lub kanałach zamkniętych. YAKXS 4x35</t>
  </si>
  <si>
    <t>KNNR 5 0717-03</t>
  </si>
  <si>
    <t>Układanie kabli o masie do 2.0 kg/m bezpośrednio na słupach betonowych. YAKXS 4x35</t>
  </si>
  <si>
    <t>KNNR 5 0717-07</t>
  </si>
  <si>
    <t>Układanie kabli o masie do 2.0 kg/m przez wciąganie do rur osłonowych mocowanych na słupach betonowych. YAKXS 4x35</t>
  </si>
  <si>
    <t>KNNR 5 0902-07</t>
  </si>
  <si>
    <t>Montaż konstrukcji stalowych i osprzętu linii napowietrznej nn - ogranicznik przepięć</t>
  </si>
  <si>
    <t>KNNR 5 0726-10</t>
  </si>
  <si>
    <t>Zarobienie na sucho końca kabla 5-żyłowego o przekroju żył do 50 mm2 na napięcie do 1 kV o izolacji i powłoce z tworzyw sztucznych</t>
  </si>
  <si>
    <t>KSNR 5 0602-05</t>
  </si>
  <si>
    <t>Montaż uziomów powierzchniowych poziomych w wykopie gł. 0.8 m w gruncie kat. III</t>
  </si>
  <si>
    <t>KNNR 5 0411-02</t>
  </si>
  <si>
    <t>Fundamenty prefabrykowane betonowe w gruncie kat.I-II o objętości w wykopie do 0.25 m3 pod rozdzielnice - analogia - montaż fundamentów dla słupów oświetleniowych</t>
  </si>
  <si>
    <t>KNNR 5 1001-02</t>
  </si>
  <si>
    <t>Montaż i stawianie słupów oświetleniowych o masie do 300 kg. Słup aluminiowy h=9m</t>
  </si>
  <si>
    <t>KNNR 5 1004-02</t>
  </si>
  <si>
    <t>Montaż opraw oświetlenia zewnętrznego na wysięgniku. Oprawa LED 90W</t>
  </si>
  <si>
    <t>KNNR 5 1003-03</t>
  </si>
  <si>
    <t>Montaż przewodów do opraw oświetleniowych - wciąganie w słupy, rury osłonowe i wysięgniki przy wysokości latarń do 10 m</t>
  </si>
  <si>
    <t>kpl.przew.</t>
  </si>
  <si>
    <t>KNNR 5 1301-02</t>
  </si>
  <si>
    <t>Sprawdzenie i pomiar 3-fazowego obwodu elektrycznego niskiego napięcia</t>
  </si>
  <si>
    <t>pomiar</t>
  </si>
  <si>
    <t>KNNR 5 1304-01</t>
  </si>
  <si>
    <t>Badania i pomiary instalacji uziemiającej (pierwszy pomiar)</t>
  </si>
  <si>
    <t>KNNR 5 1304-02</t>
  </si>
  <si>
    <t>Badania i pomiary instalacji uziemiającej (każdy następny pomiar)</t>
  </si>
  <si>
    <t>KNNR 5 0702-05</t>
  </si>
  <si>
    <t>Zasypywanie rowów dla kabli wykonanych mechanicznie w gruncie kat. III-IV</t>
  </si>
  <si>
    <t>kalkulacja własna</t>
  </si>
  <si>
    <t>Przestawienie istniejacego słupa teletechnicznego w rejonie skrzyżowania z drogą wojewódzką</t>
  </si>
  <si>
    <t>9</t>
  </si>
  <si>
    <t>11</t>
  </si>
  <si>
    <t>22</t>
  </si>
  <si>
    <t>podbudowa z miesz. niezw. z kruszywa C50/30  gr. 15 cm ( ściezki rowerowe, ciągi pieszo-rowerowe, chodnika oraz zjazdów do działek)</t>
  </si>
  <si>
    <t>D.01.03.08</t>
  </si>
  <si>
    <t>Zabezpieczenie sieci podziemnych</t>
  </si>
  <si>
    <t>-rury osłonowe dwudzielne na kablach teletechnicznych</t>
  </si>
  <si>
    <t>-rury osłonowe dwudzielne na kablach elektrycznych</t>
  </si>
  <si>
    <t>20</t>
  </si>
  <si>
    <t>27</t>
  </si>
  <si>
    <t>grunt stabilizowany spoiwem hydraulicznym C 0,4/0,5 gr. 15 cm dla ścieżki, ciągu pieszo-rowerowego chodnika oraz zjazdów</t>
  </si>
  <si>
    <t>30</t>
  </si>
  <si>
    <t>38</t>
  </si>
  <si>
    <t>Przepusty pod korona drogi</t>
  </si>
  <si>
    <t>43</t>
  </si>
  <si>
    <t>- krawężniki betonowe uliczne (20x30x100 cm) na ławie z oporem z betonu C12/15 na podsypce cem.-piask. 1:4 gr. 3 cm</t>
  </si>
  <si>
    <t>- obrzeża chodnikowe 8x30x100 na ławie betonowej z betonu C12/15</t>
  </si>
  <si>
    <t xml:space="preserve">Roboty ziemne </t>
  </si>
  <si>
    <t>D.11.01.01</t>
  </si>
  <si>
    <t xml:space="preserve">- rury osłonowe dwudzielne na sieciach wodociągowych i gazowych </t>
  </si>
  <si>
    <t xml:space="preserve">Wykonanie wykopów wraz  z transportem materiału w obrębie  lub poza terenem budowy - droga wojewódzka    </t>
  </si>
  <si>
    <t>- warstwa gr. 4 cm na jezdni i skrzyżowaniach '- AC11S - droga  wojewódzka</t>
  </si>
  <si>
    <t>- warstwa gr. 4 cm dla ciągu pieszo-rowerowego- AC8S  - droga  wojewódzka</t>
  </si>
  <si>
    <t>- warstwa gr. 6 cm dla jezdni - AC16W -  droga  wojewódzka</t>
  </si>
  <si>
    <t>- warstwa gr. 8 cm dla jezdni - AC22P  -  droga wojewódzka</t>
  </si>
  <si>
    <t>- przepusty PEHD Ø400 mm - droga wojewódzka</t>
  </si>
  <si>
    <t>- wykonanie murków czołowych prostopadłych dla przepustów PEHD Ø400 mm - droga wojewódzka</t>
  </si>
  <si>
    <t>- krawężniki betonowe uliczne (20x30x100 cm) na ławie z oporem z betonu C12/15 na podsypce cem.-piask. 1:4 gr. 3 cm -  droga  wojewódzka</t>
  </si>
  <si>
    <t>- obrzeża chodnikowe 8x30x100 na ławie betonowej z betonu C12/15  -droga wojewódzka</t>
  </si>
  <si>
    <t>- oczyszczenie i skropienie podbudowy z kruszywa łamanego - droga  wojewódzka</t>
  </si>
  <si>
    <t>- oczyszczenie i skropienie podbudowy i nawierzchni bitumicznej -  droga wojewódzka</t>
  </si>
  <si>
    <t>nawierzchnia z miesz. niezw. z kruszywa C50/30, 0/31,5, grubosci 15 cm - droga wojewódzka zjazdy</t>
  </si>
  <si>
    <t>nawierzchnia z miesz. niezw. z kruszywa C90/3 0/31,5 gr. 20cm  - podbudowa na poszerzeniach</t>
  </si>
  <si>
    <t>nawierzchnia z miesz. niezw. z kruszywa C90/3 0/31,5 gr. 20cm  - podbudowa droga  wojewódzka</t>
  </si>
  <si>
    <t>grunt stabilizowany cementem C 0,4/0,5 gr. 30 cm  - wzmocnienie podłoża na  poszerzeniach</t>
  </si>
  <si>
    <t>grunt stabilizowany cementem C 0,4/0,5 gr. 30 cm  - wzmocnienie podłoża na drodze wojewódzkiej DW733</t>
  </si>
  <si>
    <t>Warstwa wyrównawcza z AC16P śr. gr. 6.0 cm</t>
  </si>
  <si>
    <t>Frezowanie na zimno istniejących nawierzchni asfaltowych - 4 cm wraz z transportem  urobku w  miejsce wskazane  przez inwestora - droga wojewódzka</t>
  </si>
  <si>
    <t xml:space="preserve">Umocnienie skarp elementami prefabrykowane - płyta ażurowa 0,4x0,6x0,1m na  podsypce cem - piaskowej gr 10 cm </t>
  </si>
  <si>
    <t>Ułożenie scieku korytkowego przy krawędzki jezdni na ławie betonowej i podsypce cemnetowo - piaskowej gr 5.0 cm i  ławie betonowej  C12/15 gr. 20  cm</t>
  </si>
  <si>
    <t>Bariera ochronna  drogowa  stalowa N2W3</t>
  </si>
  <si>
    <t>- brukowa kostka betonowa gr 8 cm na podsypce cem-piask 1:4 gr. 3 cm pod  zjazdami</t>
  </si>
  <si>
    <t>- brukowa kostka betonowa gr 6 cm na podsypce cem-piask 1:4 gr. 3 cm pod  chodnikiem</t>
  </si>
  <si>
    <t>- brukowa kostka betonowa gr 8 cm na podsypce cem-piask 1:4 gr. 3 cm pod  zjazdami' - droga wojewódzka</t>
  </si>
  <si>
    <t>- brukowa kostka betonowa gr 6 cm na podsypce cem-piask 1:4 gr. 3 cm pod  chodnikiem' - droga wojewódzka</t>
  </si>
  <si>
    <t>50</t>
  </si>
  <si>
    <t>52</t>
  </si>
  <si>
    <t>57</t>
  </si>
  <si>
    <t>Pobocze umocnione kruszywem łamanym stab. mech. (0-31,5) lub destruktem gr. 8 cm - droga wojewódzka</t>
  </si>
  <si>
    <t>107</t>
  </si>
  <si>
    <t>111</t>
  </si>
  <si>
    <t>125</t>
  </si>
  <si>
    <t>Wykonanie nasypów wraz  z transportem w  obrębie  terenu  budowy  lub  z  miejsca pozyskania  do miejsca wbudowania -  droga wojewódzka</t>
  </si>
  <si>
    <t>- warstwa gr. 4 cm dla ścieżki, ciągi pieszo- rowerowe - AC11W droga wojewódzka</t>
  </si>
  <si>
    <t xml:space="preserve">ROZBUDOWA SKRZYŻOWANIA  DROGI WOJEWÓDZKIEJ Z DROGĄ POWIATOWĄ  
</t>
  </si>
  <si>
    <t>25</t>
  </si>
  <si>
    <t>31</t>
  </si>
  <si>
    <t>34</t>
  </si>
  <si>
    <t>35</t>
  </si>
  <si>
    <t>39</t>
  </si>
  <si>
    <t>53</t>
  </si>
  <si>
    <t>55</t>
  </si>
  <si>
    <t>62</t>
  </si>
  <si>
    <t>106</t>
  </si>
  <si>
    <t>108</t>
  </si>
  <si>
    <t>116</t>
  </si>
  <si>
    <t>59</t>
  </si>
  <si>
    <t>61</t>
  </si>
  <si>
    <t>87</t>
  </si>
  <si>
    <t>89</t>
  </si>
  <si>
    <t>91</t>
  </si>
  <si>
    <t>93</t>
  </si>
  <si>
    <t>95</t>
  </si>
  <si>
    <t>97</t>
  </si>
  <si>
    <t>99</t>
  </si>
  <si>
    <t>101</t>
  </si>
  <si>
    <t>103</t>
  </si>
  <si>
    <t>105</t>
  </si>
  <si>
    <t>110</t>
  </si>
  <si>
    <t>113</t>
  </si>
  <si>
    <t>115</t>
  </si>
  <si>
    <t>119</t>
  </si>
  <si>
    <t>124</t>
  </si>
  <si>
    <t>Wartość kosztorysowa robót brutto</t>
  </si>
  <si>
    <t>……………………………………………………..</t>
  </si>
  <si>
    <t>/podpis i pieczęć upełnomocnionego przedstawiciela Wykonawcy/</t>
  </si>
  <si>
    <t>ROZBUDOWA DROGI POWIATOWEJ NR 3503W  MŁÓDNICE – JAROSŁAWICE – CEREKIEW – RADOM WRAZ Z BUDOWĄ ŚCIEŻKI ROWEROWEJ</t>
  </si>
  <si>
    <t>KOSZTORYS OFERTOWY na zamówienie pn.</t>
  </si>
  <si>
    <t>Formularz 2.1. do SIWZ</t>
  </si>
</sst>
</file>

<file path=xl/styles.xml><?xml version="1.0" encoding="utf-8"?>
<styleSheet xmlns="http://schemas.openxmlformats.org/spreadsheetml/2006/main">
  <numFmts count="5">
    <numFmt numFmtId="164" formatCode="0.00;[Red]0.00"/>
    <numFmt numFmtId="165" formatCode="#,##0.00\ _z_ł"/>
    <numFmt numFmtId="166" formatCode="#,##0.00;[Red]#,##0.00"/>
    <numFmt numFmtId="167" formatCode="#,##0.0"/>
    <numFmt numFmtId="168" formatCode="#,##0.00\ &quot;zł&quot;"/>
  </numFmts>
  <fonts count="23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MS Sans Serif"/>
      <family val="2"/>
      <charset val="1"/>
    </font>
    <font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vertAlign val="superscript"/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Calibri "/>
      <charset val="238"/>
    </font>
    <font>
      <b/>
      <sz val="1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CF0C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BDD7EE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167" fontId="7" fillId="0" borderId="0"/>
    <xf numFmtId="0" fontId="7" fillId="0" borderId="0" applyNumberFormat="0" applyBorder="0" applyProtection="0">
      <alignment horizontal="center" wrapText="1"/>
    </xf>
    <xf numFmtId="0" fontId="9" fillId="0" borderId="0"/>
    <xf numFmtId="0" fontId="10" fillId="0" borderId="0"/>
    <xf numFmtId="0" fontId="11" fillId="0" borderId="0"/>
    <xf numFmtId="0" fontId="12" fillId="0" borderId="0"/>
  </cellStyleXfs>
  <cellXfs count="159">
    <xf numFmtId="0" fontId="0" fillId="0" borderId="0" xfId="0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Fill="1" applyBorder="1" applyAlignment="1">
      <alignment horizontal="center" vertical="center" wrapText="1"/>
    </xf>
    <xf numFmtId="2" fontId="6" fillId="0" borderId="15" xfId="0" applyNumberFormat="1" applyFont="1" applyFill="1" applyBorder="1" applyAlignment="1">
      <alignment horizontal="center" vertical="center" wrapText="1"/>
    </xf>
    <xf numFmtId="4" fontId="6" fillId="0" borderId="23" xfId="0" applyNumberFormat="1" applyFont="1" applyFill="1" applyBorder="1" applyAlignment="1">
      <alignment horizontal="center" vertical="center" wrapText="1"/>
    </xf>
    <xf numFmtId="49" fontId="5" fillId="0" borderId="15" xfId="2" applyNumberFormat="1" applyFont="1" applyFill="1" applyBorder="1" applyAlignment="1" applyProtection="1">
      <alignment horizontal="center" vertical="center" wrapText="1"/>
      <protection locked="0"/>
    </xf>
    <xf numFmtId="49" fontId="5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5" xfId="2" applyNumberFormat="1" applyFont="1" applyFill="1" applyBorder="1" applyAlignment="1" applyProtection="1">
      <alignment horizontal="center" vertical="center" wrapText="1"/>
    </xf>
    <xf numFmtId="49" fontId="8" fillId="0" borderId="15" xfId="0" applyNumberFormat="1" applyFont="1" applyBorder="1" applyAlignment="1">
      <alignment vertical="center" wrapText="1"/>
    </xf>
    <xf numFmtId="167" fontId="8" fillId="0" borderId="15" xfId="2" applyFont="1" applyFill="1" applyBorder="1" applyAlignment="1" applyProtection="1">
      <alignment horizontal="center" vertical="center" wrapText="1"/>
    </xf>
    <xf numFmtId="4" fontId="8" fillId="0" borderId="23" xfId="2" applyNumberFormat="1" applyFont="1" applyFill="1" applyBorder="1" applyAlignment="1" applyProtection="1">
      <alignment horizontal="center" vertical="center" wrapText="1"/>
    </xf>
    <xf numFmtId="49" fontId="5" fillId="0" borderId="15" xfId="0" applyNumberFormat="1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left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49" fontId="5" fillId="0" borderId="15" xfId="0" applyNumberFormat="1" applyFont="1" applyFill="1" applyBorder="1" applyAlignment="1" applyProtection="1">
      <alignment horizontal="left" vertical="center" wrapText="1"/>
    </xf>
    <xf numFmtId="49" fontId="8" fillId="0" borderId="15" xfId="0" applyNumberFormat="1" applyFont="1" applyFill="1" applyBorder="1" applyAlignment="1" applyProtection="1">
      <alignment horizontal="left" vertical="center" wrapText="1"/>
    </xf>
    <xf numFmtId="0" fontId="5" fillId="0" borderId="15" xfId="4" applyFont="1" applyFill="1" applyBorder="1" applyAlignment="1" applyProtection="1">
      <alignment horizontal="center" vertical="center" wrapText="1"/>
      <protection locked="0"/>
    </xf>
    <xf numFmtId="0" fontId="5" fillId="0" borderId="15" xfId="4" applyFont="1" applyFill="1" applyBorder="1" applyAlignment="1" applyProtection="1">
      <alignment horizontal="left" vertical="center" wrapText="1"/>
      <protection locked="0"/>
    </xf>
    <xf numFmtId="0" fontId="8" fillId="0" borderId="15" xfId="4" applyFont="1" applyFill="1" applyBorder="1" applyAlignment="1" applyProtection="1">
      <alignment horizontal="center" vertical="center" wrapText="1"/>
      <protection locked="0"/>
    </xf>
    <xf numFmtId="0" fontId="8" fillId="0" borderId="15" xfId="4" applyFont="1" applyBorder="1" applyAlignment="1" applyProtection="1">
      <alignment horizontal="left" vertical="center" wrapText="1"/>
      <protection locked="0"/>
    </xf>
    <xf numFmtId="0" fontId="8" fillId="5" borderId="15" xfId="4" applyFont="1" applyFill="1" applyBorder="1" applyAlignment="1" applyProtection="1">
      <alignment horizontal="center" vertical="center" wrapText="1"/>
      <protection locked="0"/>
    </xf>
    <xf numFmtId="0" fontId="8" fillId="5" borderId="15" xfId="4" applyFont="1" applyFill="1" applyBorder="1" applyAlignment="1" applyProtection="1">
      <alignment horizontal="left" vertical="center" wrapText="1"/>
      <protection locked="0"/>
    </xf>
    <xf numFmtId="0" fontId="5" fillId="5" borderId="15" xfId="4" applyFont="1" applyFill="1" applyBorder="1" applyAlignment="1" applyProtection="1">
      <alignment horizontal="left" vertical="center" wrapText="1"/>
      <protection locked="0"/>
    </xf>
    <xf numFmtId="164" fontId="8" fillId="0" borderId="15" xfId="0" applyNumberFormat="1" applyFont="1" applyFill="1" applyBorder="1" applyAlignment="1">
      <alignment horizontal="center" vertical="center" wrapText="1"/>
    </xf>
    <xf numFmtId="4" fontId="8" fillId="0" borderId="15" xfId="0" applyNumberFormat="1" applyFont="1" applyFill="1" applyBorder="1" applyAlignment="1">
      <alignment horizontal="center" vertical="center" wrapText="1"/>
    </xf>
    <xf numFmtId="4" fontId="8" fillId="0" borderId="23" xfId="0" applyNumberFormat="1" applyFont="1" applyFill="1" applyBorder="1" applyAlignment="1">
      <alignment horizontal="center" vertical="center" wrapText="1"/>
    </xf>
    <xf numFmtId="0" fontId="8" fillId="8" borderId="15" xfId="4" applyFont="1" applyFill="1" applyBorder="1" applyAlignment="1" applyProtection="1">
      <alignment horizontal="center" vertical="center" wrapText="1"/>
      <protection locked="0"/>
    </xf>
    <xf numFmtId="0" fontId="8" fillId="8" borderId="15" xfId="4" quotePrefix="1" applyFont="1" applyFill="1" applyBorder="1" applyAlignment="1" applyProtection="1">
      <alignment vertical="center" wrapText="1"/>
      <protection locked="0"/>
    </xf>
    <xf numFmtId="49" fontId="5" fillId="8" borderId="15" xfId="0" applyNumberFormat="1" applyFont="1" applyFill="1" applyBorder="1" applyAlignment="1">
      <alignment horizontal="left" vertical="center" wrapText="1"/>
    </xf>
    <xf numFmtId="49" fontId="8" fillId="8" borderId="15" xfId="0" applyNumberFormat="1" applyFont="1" applyFill="1" applyBorder="1" applyAlignment="1">
      <alignment horizontal="left" vertical="center" wrapText="1"/>
    </xf>
    <xf numFmtId="49" fontId="8" fillId="0" borderId="15" xfId="3" applyNumberFormat="1" applyFont="1" applyFill="1" applyBorder="1" applyAlignment="1" applyProtection="1">
      <alignment horizontal="left" vertical="center" wrapText="1"/>
      <protection locked="0"/>
    </xf>
    <xf numFmtId="4" fontId="8" fillId="8" borderId="15" xfId="2" applyNumberFormat="1" applyFont="1" applyFill="1" applyBorder="1" applyAlignment="1" applyProtection="1">
      <alignment horizontal="center" vertical="center" wrapText="1"/>
    </xf>
    <xf numFmtId="4" fontId="8" fillId="8" borderId="15" xfId="0" applyNumberFormat="1" applyFont="1" applyFill="1" applyBorder="1" applyAlignment="1">
      <alignment horizontal="center" vertical="center" wrapText="1"/>
    </xf>
    <xf numFmtId="2" fontId="6" fillId="0" borderId="15" xfId="2" applyNumberFormat="1" applyFont="1" applyFill="1" applyBorder="1" applyAlignment="1" applyProtection="1">
      <alignment horizontal="center" vertical="center" wrapText="1"/>
      <protection locked="0"/>
    </xf>
    <xf numFmtId="0" fontId="5" fillId="9" borderId="15" xfId="6" applyFont="1" applyFill="1" applyBorder="1" applyAlignment="1">
      <alignment horizontal="center" vertical="center" wrapText="1"/>
    </xf>
    <xf numFmtId="0" fontId="5" fillId="9" borderId="15" xfId="6" applyFont="1" applyFill="1" applyBorder="1" applyAlignment="1">
      <alignment horizontal="left" vertical="center" wrapText="1"/>
    </xf>
    <xf numFmtId="4" fontId="5" fillId="9" borderId="15" xfId="6" applyNumberFormat="1" applyFont="1" applyFill="1" applyBorder="1" applyAlignment="1">
      <alignment horizontal="center" vertical="center" wrapText="1"/>
    </xf>
    <xf numFmtId="4" fontId="5" fillId="9" borderId="15" xfId="6" applyNumberFormat="1" applyFont="1" applyFill="1" applyBorder="1" applyAlignment="1" applyProtection="1">
      <alignment horizontal="center" vertical="center" wrapText="1"/>
    </xf>
    <xf numFmtId="0" fontId="13" fillId="0" borderId="15" xfId="6" applyFont="1" applyBorder="1" applyAlignment="1">
      <alignment vertical="center" wrapText="1"/>
    </xf>
    <xf numFmtId="0" fontId="13" fillId="0" borderId="15" xfId="6" applyFont="1" applyBorder="1" applyAlignment="1">
      <alignment horizontal="center" vertical="center" wrapText="1"/>
    </xf>
    <xf numFmtId="0" fontId="16" fillId="0" borderId="15" xfId="6" applyFont="1" applyBorder="1" applyAlignment="1">
      <alignment vertical="center" wrapText="1"/>
    </xf>
    <xf numFmtId="0" fontId="13" fillId="0" borderId="32" xfId="6" applyFont="1" applyBorder="1" applyAlignment="1">
      <alignment vertical="center" wrapText="1"/>
    </xf>
    <xf numFmtId="0" fontId="13" fillId="0" borderId="32" xfId="6" applyFont="1" applyBorder="1" applyAlignment="1">
      <alignment horizontal="center" vertical="center" wrapText="1"/>
    </xf>
    <xf numFmtId="0" fontId="17" fillId="0" borderId="0" xfId="0" applyFont="1"/>
    <xf numFmtId="0" fontId="17" fillId="8" borderId="0" xfId="0" applyFont="1" applyFill="1"/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164" fontId="5" fillId="0" borderId="14" xfId="0" applyNumberFormat="1" applyFont="1" applyBorder="1" applyAlignment="1" applyProtection="1">
      <alignment horizontal="center" vertical="center"/>
      <protection locked="0"/>
    </xf>
    <xf numFmtId="2" fontId="5" fillId="8" borderId="15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Fill="1"/>
    <xf numFmtId="0" fontId="17" fillId="0" borderId="0" xfId="0" applyFont="1" applyAlignment="1">
      <alignment vertical="center" wrapText="1"/>
    </xf>
    <xf numFmtId="4" fontId="17" fillId="0" borderId="0" xfId="0" applyNumberFormat="1" applyFont="1" applyAlignment="1">
      <alignment vertical="center" wrapText="1"/>
    </xf>
    <xf numFmtId="0" fontId="19" fillId="0" borderId="0" xfId="0" applyFont="1"/>
    <xf numFmtId="0" fontId="8" fillId="0" borderId="22" xfId="0" applyFont="1" applyFill="1" applyBorder="1" applyAlignment="1">
      <alignment horizontal="center" vertical="center" wrapText="1"/>
    </xf>
    <xf numFmtId="49" fontId="8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8" fillId="5" borderId="15" xfId="4" applyFont="1" applyFill="1" applyBorder="1" applyAlignment="1" applyProtection="1">
      <alignment horizontal="center" vertical="center" wrapText="1"/>
    </xf>
    <xf numFmtId="4" fontId="8" fillId="0" borderId="15" xfId="4" applyNumberFormat="1" applyFont="1" applyFill="1" applyBorder="1" applyAlignment="1" applyProtection="1">
      <alignment horizontal="center" vertical="center" wrapText="1"/>
    </xf>
    <xf numFmtId="4" fontId="8" fillId="8" borderId="15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23" xfId="0" applyNumberFormat="1" applyFont="1" applyBorder="1" applyAlignment="1" applyProtection="1">
      <alignment horizontal="center" vertical="center" wrapText="1"/>
      <protection locked="0"/>
    </xf>
    <xf numFmtId="0" fontId="8" fillId="0" borderId="15" xfId="4" applyFont="1" applyFill="1" applyBorder="1" applyAlignment="1" applyProtection="1">
      <alignment horizontal="center" vertical="center" wrapText="1"/>
    </xf>
    <xf numFmtId="4" fontId="8" fillId="8" borderId="15" xfId="4" applyNumberFormat="1" applyFont="1" applyFill="1" applyBorder="1" applyAlignment="1" applyProtection="1">
      <alignment horizontal="center" vertical="center" wrapText="1"/>
    </xf>
    <xf numFmtId="4" fontId="8" fillId="8" borderId="23" xfId="0" applyNumberFormat="1" applyFont="1" applyFill="1" applyBorder="1" applyAlignment="1" applyProtection="1">
      <alignment horizontal="center" vertical="center" wrapText="1"/>
      <protection locked="0"/>
    </xf>
    <xf numFmtId="49" fontId="5" fillId="7" borderId="15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15" xfId="0" applyFont="1" applyFill="1" applyBorder="1" applyAlignment="1">
      <alignment horizontal="center" vertical="center" wrapText="1"/>
    </xf>
    <xf numFmtId="49" fontId="5" fillId="4" borderId="15" xfId="0" applyNumberFormat="1" applyFont="1" applyFill="1" applyBorder="1" applyAlignment="1">
      <alignment horizontal="left" vertical="center" wrapText="1"/>
    </xf>
    <xf numFmtId="164" fontId="5" fillId="4" borderId="15" xfId="0" applyNumberFormat="1" applyFont="1" applyFill="1" applyBorder="1" applyAlignment="1">
      <alignment horizontal="center" vertical="center" wrapText="1"/>
    </xf>
    <xf numFmtId="4" fontId="5" fillId="4" borderId="15" xfId="0" applyNumberFormat="1" applyFont="1" applyFill="1" applyBorder="1" applyAlignment="1">
      <alignment horizontal="center" vertical="center" wrapText="1"/>
    </xf>
    <xf numFmtId="4" fontId="5" fillId="4" borderId="23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Border="1" applyAlignment="1" applyProtection="1">
      <alignment horizontal="center" vertical="center" wrapText="1"/>
      <protection locked="0"/>
    </xf>
    <xf numFmtId="165" fontId="5" fillId="0" borderId="8" xfId="0" applyNumberFormat="1" applyFont="1" applyBorder="1" applyAlignment="1" applyProtection="1">
      <alignment horizontal="center" vertical="center"/>
      <protection locked="0"/>
    </xf>
    <xf numFmtId="165" fontId="5" fillId="0" borderId="11" xfId="0" applyNumberFormat="1" applyFont="1" applyBorder="1" applyAlignment="1" applyProtection="1">
      <alignment horizontal="center" vertical="center"/>
      <protection locked="0"/>
    </xf>
    <xf numFmtId="49" fontId="5" fillId="0" borderId="13" xfId="0" applyNumberFormat="1" applyFont="1" applyBorder="1" applyAlignment="1" applyProtection="1">
      <alignment horizontal="center" vertical="center" wrapText="1"/>
      <protection locked="0"/>
    </xf>
    <xf numFmtId="4" fontId="5" fillId="0" borderId="13" xfId="0" applyNumberFormat="1" applyFont="1" applyBorder="1" applyAlignment="1" applyProtection="1">
      <alignment horizontal="center" vertical="center"/>
      <protection locked="0"/>
    </xf>
    <xf numFmtId="165" fontId="5" fillId="0" borderId="16" xfId="0" applyNumberFormat="1" applyFont="1" applyBorder="1" applyAlignment="1" applyProtection="1">
      <alignment horizontal="center" vertical="center"/>
      <protection locked="0"/>
    </xf>
    <xf numFmtId="1" fontId="5" fillId="0" borderId="17" xfId="1" applyNumberFormat="1" applyFont="1" applyFill="1" applyBorder="1" applyAlignment="1" applyProtection="1">
      <alignment horizontal="center" vertical="center"/>
      <protection locked="0"/>
    </xf>
    <xf numFmtId="1" fontId="5" fillId="0" borderId="18" xfId="1" applyNumberFormat="1" applyFont="1" applyFill="1" applyBorder="1" applyAlignment="1" applyProtection="1">
      <alignment horizontal="center" vertical="center"/>
      <protection locked="0"/>
    </xf>
    <xf numFmtId="1" fontId="5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1" applyNumberFormat="1" applyFont="1" applyFill="1" applyBorder="1" applyAlignment="1" applyProtection="1">
      <alignment horizontal="center" vertical="center"/>
      <protection locked="0"/>
    </xf>
    <xf numFmtId="1" fontId="5" fillId="8" borderId="18" xfId="1" applyNumberFormat="1" applyFont="1" applyFill="1" applyBorder="1" applyAlignment="1" applyProtection="1">
      <alignment horizontal="center" vertical="center"/>
      <protection locked="0"/>
    </xf>
    <xf numFmtId="1" fontId="5" fillId="0" borderId="20" xfId="1" applyNumberFormat="1" applyFont="1" applyFill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left" vertical="center" wrapText="1"/>
    </xf>
    <xf numFmtId="4" fontId="5" fillId="4" borderId="10" xfId="0" applyNumberFormat="1" applyFont="1" applyFill="1" applyBorder="1" applyAlignment="1">
      <alignment horizontal="center" vertical="center" wrapText="1"/>
    </xf>
    <xf numFmtId="4" fontId="5" fillId="4" borderId="15" xfId="0" applyNumberFormat="1" applyFont="1" applyFill="1" applyBorder="1" applyAlignment="1" applyProtection="1">
      <alignment horizontal="center" vertical="center" wrapText="1"/>
    </xf>
    <xf numFmtId="166" fontId="5" fillId="4" borderId="10" xfId="0" applyNumberFormat="1" applyFont="1" applyFill="1" applyBorder="1" applyAlignment="1">
      <alignment horizontal="center" vertical="center" wrapText="1"/>
    </xf>
    <xf numFmtId="166" fontId="5" fillId="4" borderId="21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left" vertical="center" wrapText="1"/>
    </xf>
    <xf numFmtId="49" fontId="8" fillId="0" borderId="15" xfId="2" applyNumberFormat="1" applyFont="1" applyFill="1" applyBorder="1" applyAlignment="1" applyProtection="1">
      <alignment horizontal="center" vertical="center" wrapText="1"/>
      <protection locked="0"/>
    </xf>
    <xf numFmtId="4" fontId="8" fillId="0" borderId="15" xfId="2" applyNumberFormat="1" applyFont="1" applyFill="1" applyBorder="1" applyAlignment="1" applyProtection="1">
      <alignment horizontal="center" vertical="center" wrapText="1"/>
      <protection locked="0"/>
    </xf>
    <xf numFmtId="4" fontId="8" fillId="8" borderId="15" xfId="2" applyNumberFormat="1" applyFont="1" applyFill="1" applyBorder="1" applyAlignment="1" applyProtection="1">
      <alignment horizontal="center" vertical="center" wrapText="1"/>
      <protection locked="0"/>
    </xf>
    <xf numFmtId="4" fontId="8" fillId="0" borderId="23" xfId="2" applyNumberFormat="1" applyFont="1" applyFill="1" applyBorder="1" applyAlignment="1" applyProtection="1">
      <alignment horizontal="center" vertical="center" wrapText="1"/>
      <protection locked="0"/>
    </xf>
    <xf numFmtId="49" fontId="8" fillId="0" borderId="15" xfId="0" quotePrefix="1" applyNumberFormat="1" applyFont="1" applyFill="1" applyBorder="1" applyAlignment="1">
      <alignment horizontal="left" vertical="center" wrapText="1"/>
    </xf>
    <xf numFmtId="49" fontId="8" fillId="8" borderId="15" xfId="0" quotePrefix="1" applyNumberFormat="1" applyFont="1" applyFill="1" applyBorder="1" applyAlignment="1">
      <alignment horizontal="left" vertical="center" wrapText="1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49" fontId="5" fillId="4" borderId="15" xfId="0" applyNumberFormat="1" applyFont="1" applyFill="1" applyBorder="1" applyAlignment="1" applyProtection="1">
      <alignment horizontal="left" vertical="center" wrapText="1"/>
      <protection locked="0"/>
    </xf>
    <xf numFmtId="4" fontId="5" fillId="4" borderId="15" xfId="0" applyNumberFormat="1" applyFont="1" applyFill="1" applyBorder="1" applyAlignment="1" applyProtection="1">
      <alignment horizontal="center" vertical="center" wrapText="1"/>
      <protection locked="0"/>
    </xf>
    <xf numFmtId="4" fontId="5" fillId="4" borderId="23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15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23" xfId="0" applyNumberFormat="1" applyFont="1" applyFill="1" applyBorder="1" applyAlignment="1" applyProtection="1">
      <alignment horizontal="center" vertical="center" wrapText="1"/>
      <protection locked="0"/>
    </xf>
    <xf numFmtId="4" fontId="8" fillId="5" borderId="23" xfId="0" applyNumberFormat="1" applyFont="1" applyFill="1" applyBorder="1" applyAlignment="1" applyProtection="1">
      <alignment horizontal="center" vertical="center" wrapText="1"/>
      <protection locked="0"/>
    </xf>
    <xf numFmtId="49" fontId="5" fillId="7" borderId="15" xfId="3" applyNumberFormat="1" applyFont="1" applyFill="1" applyBorder="1" applyAlignment="1" applyProtection="1">
      <alignment horizontal="left" vertical="center" wrapText="1"/>
      <protection locked="0"/>
    </xf>
    <xf numFmtId="167" fontId="5" fillId="6" borderId="15" xfId="2" applyFont="1" applyFill="1" applyBorder="1" applyAlignment="1" applyProtection="1">
      <alignment horizontal="center" vertical="center" wrapText="1"/>
    </xf>
    <xf numFmtId="4" fontId="5" fillId="6" borderId="15" xfId="2" applyNumberFormat="1" applyFont="1" applyFill="1" applyBorder="1" applyAlignment="1" applyProtection="1">
      <alignment horizontal="center" vertical="center" wrapText="1"/>
    </xf>
    <xf numFmtId="4" fontId="5" fillId="6" borderId="23" xfId="2" applyNumberFormat="1" applyFont="1" applyFill="1" applyBorder="1" applyAlignment="1" applyProtection="1">
      <alignment horizontal="center" vertical="center" wrapText="1"/>
    </xf>
    <xf numFmtId="0" fontId="8" fillId="0" borderId="15" xfId="2" applyNumberFormat="1" applyFont="1" applyFill="1" applyBorder="1" applyAlignment="1" applyProtection="1">
      <alignment horizontal="center" vertical="center" wrapText="1"/>
    </xf>
    <xf numFmtId="49" fontId="8" fillId="0" borderId="15" xfId="0" applyNumberFormat="1" applyFont="1" applyFill="1" applyBorder="1" applyAlignment="1">
      <alignment vertical="center" wrapText="1"/>
    </xf>
    <xf numFmtId="167" fontId="8" fillId="0" borderId="15" xfId="2" applyNumberFormat="1" applyFont="1" applyFill="1" applyBorder="1" applyAlignment="1" applyProtection="1">
      <alignment horizontal="center" vertical="center" wrapText="1"/>
    </xf>
    <xf numFmtId="4" fontId="13" fillId="0" borderId="15" xfId="6" applyNumberFormat="1" applyFont="1" applyBorder="1" applyAlignment="1">
      <alignment vertical="center" wrapText="1"/>
    </xf>
    <xf numFmtId="4" fontId="13" fillId="0" borderId="15" xfId="6" applyNumberFormat="1" applyFont="1" applyBorder="1" applyAlignment="1">
      <alignment horizontal="center" vertical="center" wrapText="1"/>
    </xf>
    <xf numFmtId="168" fontId="20" fillId="0" borderId="15" xfId="0" applyNumberFormat="1" applyFont="1" applyBorder="1"/>
    <xf numFmtId="49" fontId="5" fillId="0" borderId="15" xfId="0" applyNumberFormat="1" applyFont="1" applyFill="1" applyBorder="1" applyAlignment="1">
      <alignment vertical="center" wrapText="1"/>
    </xf>
    <xf numFmtId="2" fontId="1" fillId="4" borderId="15" xfId="0" applyNumberFormat="1" applyFont="1" applyFill="1" applyBorder="1" applyAlignment="1" applyProtection="1">
      <alignment horizontal="center" vertical="center" wrapText="1"/>
    </xf>
    <xf numFmtId="165" fontId="8" fillId="8" borderId="15" xfId="2" applyNumberFormat="1" applyFont="1" applyFill="1" applyBorder="1" applyAlignment="1" applyProtection="1">
      <alignment horizontal="center" vertical="center" wrapText="1"/>
    </xf>
    <xf numFmtId="165" fontId="6" fillId="0" borderId="23" xfId="0" applyNumberFormat="1" applyFont="1" applyFill="1" applyBorder="1" applyAlignment="1">
      <alignment horizontal="center" vertical="center" wrapText="1"/>
    </xf>
    <xf numFmtId="165" fontId="6" fillId="8" borderId="15" xfId="2" applyNumberFormat="1" applyFont="1" applyFill="1" applyBorder="1" applyAlignment="1" applyProtection="1">
      <alignment horizontal="center" vertical="center" wrapText="1"/>
      <protection locked="0"/>
    </xf>
    <xf numFmtId="165" fontId="6" fillId="0" borderId="23" xfId="2" applyNumberFormat="1" applyFont="1" applyFill="1" applyBorder="1" applyAlignment="1" applyProtection="1">
      <alignment horizontal="center" vertical="center" wrapText="1"/>
      <protection locked="0"/>
    </xf>
    <xf numFmtId="49" fontId="8" fillId="0" borderId="32" xfId="2" applyNumberFormat="1" applyFont="1" applyFill="1" applyBorder="1" applyAlignment="1" applyProtection="1">
      <alignment horizontal="center" vertical="center" wrapText="1"/>
    </xf>
    <xf numFmtId="4" fontId="6" fillId="0" borderId="32" xfId="0" applyNumberFormat="1" applyFont="1" applyFill="1" applyBorder="1" applyAlignment="1">
      <alignment horizontal="center" vertical="center" wrapText="1"/>
    </xf>
    <xf numFmtId="2" fontId="6" fillId="0" borderId="32" xfId="2" applyNumberFormat="1" applyFont="1" applyFill="1" applyBorder="1" applyAlignment="1" applyProtection="1">
      <alignment horizontal="center" vertical="center" wrapText="1"/>
      <protection locked="0"/>
    </xf>
    <xf numFmtId="165" fontId="8" fillId="8" borderId="32" xfId="2" applyNumberFormat="1" applyFont="1" applyFill="1" applyBorder="1" applyAlignment="1" applyProtection="1">
      <alignment horizontal="center" vertical="center" wrapText="1"/>
    </xf>
    <xf numFmtId="165" fontId="6" fillId="0" borderId="34" xfId="2" applyNumberFormat="1" applyFont="1" applyFill="1" applyBorder="1" applyAlignment="1" applyProtection="1">
      <alignment horizontal="center" vertical="center" wrapText="1"/>
      <protection locked="0"/>
    </xf>
    <xf numFmtId="165" fontId="6" fillId="0" borderId="15" xfId="2" applyNumberFormat="1" applyFont="1" applyFill="1" applyBorder="1" applyAlignment="1" applyProtection="1">
      <alignment horizontal="center" vertical="center" wrapText="1"/>
      <protection locked="0"/>
    </xf>
    <xf numFmtId="49" fontId="8" fillId="8" borderId="15" xfId="0" applyNumberFormat="1" applyFont="1" applyFill="1" applyBorder="1" applyAlignment="1" applyProtection="1">
      <alignment horizontal="left" vertical="center" wrapText="1"/>
    </xf>
    <xf numFmtId="49" fontId="4" fillId="0" borderId="22" xfId="0" applyNumberFormat="1" applyFont="1" applyFill="1" applyBorder="1" applyAlignment="1">
      <alignment horizontal="center" vertical="center" wrapText="1"/>
    </xf>
    <xf numFmtId="49" fontId="6" fillId="0" borderId="22" xfId="0" applyNumberFormat="1" applyFont="1" applyFill="1" applyBorder="1" applyAlignment="1">
      <alignment horizontal="center" vertical="center" wrapText="1"/>
    </xf>
    <xf numFmtId="0" fontId="16" fillId="0" borderId="15" xfId="6" applyFont="1" applyBorder="1" applyAlignment="1">
      <alignment horizontal="center" vertical="center" wrapText="1"/>
    </xf>
    <xf numFmtId="49" fontId="8" fillId="0" borderId="33" xfId="2" applyNumberFormat="1" applyFont="1" applyFill="1" applyBorder="1" applyAlignment="1" applyProtection="1">
      <alignment horizontal="center" vertical="center" wrapText="1"/>
      <protection locked="0"/>
    </xf>
    <xf numFmtId="168" fontId="16" fillId="0" borderId="15" xfId="6" applyNumberFormat="1" applyFont="1" applyBorder="1" applyAlignment="1">
      <alignment horizontal="right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left" vertical="center" wrapText="1"/>
    </xf>
    <xf numFmtId="4" fontId="1" fillId="4" borderId="13" xfId="0" applyNumberFormat="1" applyFont="1" applyFill="1" applyBorder="1" applyAlignment="1">
      <alignment horizontal="center" vertical="center" wrapText="1"/>
    </xf>
    <xf numFmtId="165" fontId="1" fillId="4" borderId="13" xfId="0" applyNumberFormat="1" applyFont="1" applyFill="1" applyBorder="1" applyAlignment="1">
      <alignment horizontal="center" vertical="center" wrapText="1"/>
    </xf>
    <xf numFmtId="165" fontId="1" fillId="4" borderId="16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17" fillId="0" borderId="30" xfId="0" applyFont="1" applyBorder="1" applyAlignment="1">
      <alignment horizontal="center"/>
    </xf>
    <xf numFmtId="0" fontId="16" fillId="0" borderId="35" xfId="6" applyFont="1" applyBorder="1" applyAlignment="1">
      <alignment horizontal="left" vertical="center" wrapText="1"/>
    </xf>
    <xf numFmtId="0" fontId="16" fillId="0" borderId="36" xfId="6" applyFont="1" applyBorder="1" applyAlignment="1">
      <alignment horizontal="left" vertical="center" wrapText="1"/>
    </xf>
    <xf numFmtId="0" fontId="16" fillId="0" borderId="14" xfId="6" applyFont="1" applyBorder="1" applyAlignment="1">
      <alignment horizontal="left" vertical="center" wrapText="1"/>
    </xf>
    <xf numFmtId="0" fontId="18" fillId="0" borderId="24" xfId="5" applyFont="1" applyBorder="1" applyAlignment="1">
      <alignment horizontal="center" vertical="center" wrapText="1"/>
    </xf>
    <xf numFmtId="0" fontId="18" fillId="0" borderId="25" xfId="5" applyFont="1" applyBorder="1" applyAlignment="1">
      <alignment horizontal="center" vertical="center" wrapText="1"/>
    </xf>
    <xf numFmtId="0" fontId="18" fillId="0" borderId="26" xfId="5" applyFont="1" applyBorder="1" applyAlignment="1">
      <alignment horizontal="center" vertical="center" wrapText="1"/>
    </xf>
    <xf numFmtId="0" fontId="18" fillId="0" borderId="27" xfId="5" applyFont="1" applyBorder="1" applyAlignment="1">
      <alignment horizontal="center" vertical="center" wrapText="1"/>
    </xf>
    <xf numFmtId="0" fontId="18" fillId="0" borderId="0" xfId="5" applyFont="1" applyBorder="1" applyAlignment="1">
      <alignment horizontal="center" vertical="center" wrapText="1"/>
    </xf>
    <xf numFmtId="0" fontId="18" fillId="0" borderId="28" xfId="5" applyFont="1" applyBorder="1" applyAlignment="1">
      <alignment horizontal="center" vertical="center" wrapText="1"/>
    </xf>
    <xf numFmtId="0" fontId="18" fillId="0" borderId="29" xfId="5" applyFont="1" applyBorder="1" applyAlignment="1">
      <alignment horizontal="center" vertical="center" wrapText="1"/>
    </xf>
    <xf numFmtId="0" fontId="18" fillId="0" borderId="30" xfId="5" applyFont="1" applyBorder="1" applyAlignment="1">
      <alignment horizontal="center" vertical="center" wrapText="1"/>
    </xf>
    <xf numFmtId="0" fontId="18" fillId="0" borderId="31" xfId="5" applyFont="1" applyBorder="1" applyAlignment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1" fontId="5" fillId="0" borderId="7" xfId="0" applyNumberFormat="1" applyFont="1" applyBorder="1" applyAlignment="1" applyProtection="1">
      <alignment horizontal="center" vertical="center"/>
      <protection locked="0"/>
    </xf>
    <xf numFmtId="1" fontId="5" fillId="0" borderId="12" xfId="0" applyNumberFormat="1" applyFont="1" applyBorder="1" applyAlignment="1" applyProtection="1">
      <alignment horizontal="center" vertical="center"/>
      <protection locked="0"/>
    </xf>
    <xf numFmtId="164" fontId="5" fillId="0" borderId="9" xfId="0" applyNumberFormat="1" applyFont="1" applyBorder="1" applyAlignment="1" applyProtection="1">
      <alignment horizontal="center" vertical="center"/>
      <protection locked="0"/>
    </xf>
    <xf numFmtId="164" fontId="5" fillId="0" borderId="10" xfId="0" applyNumberFormat="1" applyFont="1" applyBorder="1" applyAlignment="1" applyProtection="1">
      <alignment horizontal="center" vertical="center"/>
      <protection locked="0"/>
    </xf>
  </cellXfs>
  <cellStyles count="8">
    <cellStyle name="Nagłówek_PRZEDMIAR" xfId="3"/>
    <cellStyle name="Normalny" xfId="0" builtinId="0"/>
    <cellStyle name="Normalny 2" xfId="5"/>
    <cellStyle name="Normalny 3" xfId="6"/>
    <cellStyle name="Normalny_Arkusz1" xfId="4"/>
    <cellStyle name="Normalny_koszt" xfId="2"/>
    <cellStyle name="Normalny_TER02_Kosztorys inwestorski drogi mosty" xfId="1"/>
    <cellStyle name="Tekst objaśnienia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97"/>
  <sheetViews>
    <sheetView tabSelected="1" view="pageBreakPreview" topLeftCell="A187" zoomScale="115" zoomScaleNormal="115" zoomScaleSheetLayoutView="115" workbookViewId="0">
      <selection activeCell="J172" sqref="J172"/>
    </sheetView>
  </sheetViews>
  <sheetFormatPr defaultRowHeight="14.25"/>
  <cols>
    <col min="1" max="1" width="2" style="44" customWidth="1"/>
    <col min="2" max="2" width="4.42578125" style="44" bestFit="1" customWidth="1"/>
    <col min="3" max="3" width="12.85546875" style="44" customWidth="1"/>
    <col min="4" max="4" width="39.28515625" style="44" customWidth="1"/>
    <col min="5" max="5" width="9.7109375" style="44" customWidth="1"/>
    <col min="6" max="6" width="10.85546875" style="45" customWidth="1"/>
    <col min="7" max="7" width="11" style="44" customWidth="1"/>
    <col min="8" max="8" width="16" style="44" customWidth="1"/>
    <col min="9" max="9" width="1.28515625" style="44" customWidth="1"/>
    <col min="10" max="10" width="11.7109375" style="44" bestFit="1" customWidth="1"/>
    <col min="11" max="11" width="12.5703125" style="44" bestFit="1" customWidth="1"/>
    <col min="12" max="12" width="12.28515625" style="44" bestFit="1" customWidth="1"/>
    <col min="13" max="16384" width="9.140625" style="44"/>
  </cols>
  <sheetData>
    <row r="1" spans="2:9" ht="15" thickBot="1">
      <c r="G1" s="139" t="s">
        <v>304</v>
      </c>
      <c r="H1" s="139"/>
    </row>
    <row r="2" spans="2:9" ht="16.5" customHeight="1" thickBot="1">
      <c r="B2" s="136" t="s">
        <v>303</v>
      </c>
      <c r="C2" s="137"/>
      <c r="D2" s="137"/>
      <c r="E2" s="137"/>
      <c r="F2" s="137"/>
      <c r="G2" s="137"/>
      <c r="H2" s="138"/>
    </row>
    <row r="3" spans="2:9">
      <c r="B3" s="143" t="s">
        <v>302</v>
      </c>
      <c r="C3" s="144"/>
      <c r="D3" s="144"/>
      <c r="E3" s="144"/>
      <c r="F3" s="144"/>
      <c r="G3" s="144"/>
      <c r="H3" s="145"/>
    </row>
    <row r="4" spans="2:9">
      <c r="B4" s="146"/>
      <c r="C4" s="147"/>
      <c r="D4" s="147"/>
      <c r="E4" s="147"/>
      <c r="F4" s="147"/>
      <c r="G4" s="147"/>
      <c r="H4" s="148"/>
    </row>
    <row r="5" spans="2:9" ht="15.6" customHeight="1">
      <c r="B5" s="146"/>
      <c r="C5" s="147"/>
      <c r="D5" s="147"/>
      <c r="E5" s="147"/>
      <c r="F5" s="147"/>
      <c r="G5" s="147"/>
      <c r="H5" s="148"/>
    </row>
    <row r="6" spans="2:9" ht="15" thickBot="1">
      <c r="B6" s="149"/>
      <c r="C6" s="150"/>
      <c r="D6" s="150"/>
      <c r="E6" s="150"/>
      <c r="F6" s="150"/>
      <c r="G6" s="150"/>
      <c r="H6" s="151"/>
    </row>
    <row r="7" spans="2:9" ht="9" customHeight="1"/>
    <row r="8" spans="2:9" ht="15" thickBot="1">
      <c r="B8" s="152" t="s">
        <v>85</v>
      </c>
      <c r="C8" s="153"/>
      <c r="D8" s="153"/>
      <c r="E8" s="153"/>
      <c r="F8" s="153"/>
      <c r="G8" s="153"/>
      <c r="H8" s="154"/>
    </row>
    <row r="9" spans="2:9">
      <c r="B9" s="155" t="s">
        <v>70</v>
      </c>
      <c r="C9" s="46" t="s">
        <v>0</v>
      </c>
      <c r="D9" s="69" t="s">
        <v>1</v>
      </c>
      <c r="E9" s="157" t="s">
        <v>2</v>
      </c>
      <c r="F9" s="158"/>
      <c r="G9" s="70" t="s">
        <v>3</v>
      </c>
      <c r="H9" s="71" t="s">
        <v>4</v>
      </c>
    </row>
    <row r="10" spans="2:9" ht="22.5">
      <c r="B10" s="156"/>
      <c r="C10" s="47" t="s">
        <v>5</v>
      </c>
      <c r="D10" s="72" t="s">
        <v>6</v>
      </c>
      <c r="E10" s="48" t="s">
        <v>7</v>
      </c>
      <c r="F10" s="49" t="s">
        <v>8</v>
      </c>
      <c r="G10" s="73" t="s">
        <v>9</v>
      </c>
      <c r="H10" s="74" t="s">
        <v>10</v>
      </c>
    </row>
    <row r="11" spans="2:9" ht="15" thickBot="1">
      <c r="B11" s="75">
        <v>1</v>
      </c>
      <c r="C11" s="76">
        <v>2</v>
      </c>
      <c r="D11" s="77">
        <v>3</v>
      </c>
      <c r="E11" s="78">
        <v>4</v>
      </c>
      <c r="F11" s="79">
        <v>5</v>
      </c>
      <c r="G11" s="76">
        <v>6</v>
      </c>
      <c r="H11" s="80">
        <v>7</v>
      </c>
    </row>
    <row r="12" spans="2:9">
      <c r="B12" s="81"/>
      <c r="C12" s="82" t="s">
        <v>11</v>
      </c>
      <c r="D12" s="83" t="s">
        <v>12</v>
      </c>
      <c r="E12" s="84" t="s">
        <v>13</v>
      </c>
      <c r="F12" s="85" t="s">
        <v>13</v>
      </c>
      <c r="G12" s="86" t="s">
        <v>13</v>
      </c>
      <c r="H12" s="87" t="s">
        <v>13</v>
      </c>
    </row>
    <row r="13" spans="2:9" ht="33.75">
      <c r="B13" s="54">
        <v>1</v>
      </c>
      <c r="C13" s="1" t="s">
        <v>14</v>
      </c>
      <c r="D13" s="88" t="s">
        <v>128</v>
      </c>
      <c r="E13" s="25" t="s">
        <v>15</v>
      </c>
      <c r="F13" s="25">
        <v>8.6999999999999993</v>
      </c>
      <c r="G13" s="32">
        <v>0</v>
      </c>
      <c r="H13" s="26">
        <f>F13*G13</f>
        <v>0</v>
      </c>
      <c r="I13" s="50"/>
    </row>
    <row r="14" spans="2:9" ht="22.5">
      <c r="B14" s="55"/>
      <c r="C14" s="5" t="s">
        <v>16</v>
      </c>
      <c r="D14" s="6" t="s">
        <v>17</v>
      </c>
      <c r="E14" s="89" t="s">
        <v>13</v>
      </c>
      <c r="F14" s="90" t="s">
        <v>13</v>
      </c>
      <c r="G14" s="91" t="s">
        <v>13</v>
      </c>
      <c r="H14" s="92" t="s">
        <v>13</v>
      </c>
    </row>
    <row r="15" spans="2:9" ht="42" customHeight="1">
      <c r="B15" s="54">
        <v>2</v>
      </c>
      <c r="C15" s="5"/>
      <c r="D15" s="31" t="s">
        <v>129</v>
      </c>
      <c r="E15" s="89" t="s">
        <v>31</v>
      </c>
      <c r="F15" s="90">
        <v>13</v>
      </c>
      <c r="G15" s="91">
        <v>0</v>
      </c>
      <c r="H15" s="92">
        <f t="shared" ref="H15:H20" si="0">F15*G15</f>
        <v>0</v>
      </c>
    </row>
    <row r="16" spans="2:9" ht="42" customHeight="1">
      <c r="B16" s="54">
        <v>3</v>
      </c>
      <c r="C16" s="5"/>
      <c r="D16" s="31" t="s">
        <v>130</v>
      </c>
      <c r="E16" s="89" t="s">
        <v>18</v>
      </c>
      <c r="F16" s="90">
        <v>9</v>
      </c>
      <c r="G16" s="91">
        <v>0</v>
      </c>
      <c r="H16" s="92">
        <f t="shared" si="0"/>
        <v>0</v>
      </c>
    </row>
    <row r="17" spans="2:8" ht="42" customHeight="1">
      <c r="B17" s="54">
        <v>4</v>
      </c>
      <c r="C17" s="5"/>
      <c r="D17" s="31" t="s">
        <v>131</v>
      </c>
      <c r="E17" s="89" t="s">
        <v>18</v>
      </c>
      <c r="F17" s="90">
        <v>14</v>
      </c>
      <c r="G17" s="91">
        <v>0</v>
      </c>
      <c r="H17" s="92">
        <f t="shared" si="0"/>
        <v>0</v>
      </c>
    </row>
    <row r="18" spans="2:8" ht="42" customHeight="1">
      <c r="B18" s="54">
        <v>5</v>
      </c>
      <c r="C18" s="5"/>
      <c r="D18" s="31" t="s">
        <v>132</v>
      </c>
      <c r="E18" s="89" t="s">
        <v>18</v>
      </c>
      <c r="F18" s="90">
        <v>16</v>
      </c>
      <c r="G18" s="91">
        <v>0</v>
      </c>
      <c r="H18" s="92">
        <f t="shared" si="0"/>
        <v>0</v>
      </c>
    </row>
    <row r="19" spans="2:8" ht="42" customHeight="1">
      <c r="B19" s="54">
        <v>6</v>
      </c>
      <c r="C19" s="5"/>
      <c r="D19" s="31" t="s">
        <v>133</v>
      </c>
      <c r="E19" s="89" t="s">
        <v>18</v>
      </c>
      <c r="F19" s="90">
        <v>5</v>
      </c>
      <c r="G19" s="91">
        <v>0</v>
      </c>
      <c r="H19" s="92">
        <f t="shared" si="0"/>
        <v>0</v>
      </c>
    </row>
    <row r="20" spans="2:8" ht="22.5">
      <c r="B20" s="54">
        <v>7</v>
      </c>
      <c r="C20" s="5" t="s">
        <v>20</v>
      </c>
      <c r="D20" s="8" t="s">
        <v>21</v>
      </c>
      <c r="E20" s="9" t="s">
        <v>18</v>
      </c>
      <c r="F20" s="25">
        <v>18</v>
      </c>
      <c r="G20" s="32">
        <v>0</v>
      </c>
      <c r="H20" s="10">
        <f t="shared" si="0"/>
        <v>0</v>
      </c>
    </row>
    <row r="21" spans="2:8">
      <c r="B21" s="55"/>
      <c r="C21" s="1" t="s">
        <v>22</v>
      </c>
      <c r="D21" s="11" t="s">
        <v>23</v>
      </c>
      <c r="E21" s="25" t="s">
        <v>13</v>
      </c>
      <c r="F21" s="25" t="s">
        <v>13</v>
      </c>
      <c r="G21" s="33" t="s">
        <v>13</v>
      </c>
      <c r="H21" s="26" t="s">
        <v>13</v>
      </c>
    </row>
    <row r="22" spans="2:8" ht="22.5">
      <c r="B22" s="54">
        <v>8</v>
      </c>
      <c r="C22" s="12"/>
      <c r="D22" s="13" t="s">
        <v>134</v>
      </c>
      <c r="E22" s="25" t="s">
        <v>30</v>
      </c>
      <c r="F22" s="25">
        <v>11592</v>
      </c>
      <c r="G22" s="33">
        <v>0</v>
      </c>
      <c r="H22" s="26">
        <f>F22*G22</f>
        <v>0</v>
      </c>
    </row>
    <row r="23" spans="2:8" ht="22.5">
      <c r="B23" s="55"/>
      <c r="C23" s="1" t="s">
        <v>24</v>
      </c>
      <c r="D23" s="11" t="s">
        <v>25</v>
      </c>
      <c r="E23" s="25" t="s">
        <v>13</v>
      </c>
      <c r="F23" s="25" t="s">
        <v>13</v>
      </c>
      <c r="G23" s="33" t="s">
        <v>13</v>
      </c>
      <c r="H23" s="26" t="s">
        <v>13</v>
      </c>
    </row>
    <row r="24" spans="2:8" ht="44.25" customHeight="1">
      <c r="B24" s="55" t="s">
        <v>216</v>
      </c>
      <c r="C24" s="1"/>
      <c r="D24" s="93" t="s">
        <v>136</v>
      </c>
      <c r="E24" s="25" t="s">
        <v>19</v>
      </c>
      <c r="F24" s="25">
        <v>840</v>
      </c>
      <c r="G24" s="33">
        <v>0</v>
      </c>
      <c r="H24" s="26">
        <f t="shared" ref="H24:H30" si="1">F24*G24</f>
        <v>0</v>
      </c>
    </row>
    <row r="25" spans="2:8" ht="40.5" customHeight="1">
      <c r="B25" s="54">
        <v>10</v>
      </c>
      <c r="C25" s="1"/>
      <c r="D25" s="93" t="s">
        <v>137</v>
      </c>
      <c r="E25" s="25" t="s">
        <v>19</v>
      </c>
      <c r="F25" s="25">
        <v>850</v>
      </c>
      <c r="G25" s="33">
        <v>0</v>
      </c>
      <c r="H25" s="26">
        <f t="shared" si="1"/>
        <v>0</v>
      </c>
    </row>
    <row r="26" spans="2:8" ht="42" customHeight="1">
      <c r="B26" s="55" t="s">
        <v>217</v>
      </c>
      <c r="C26" s="1"/>
      <c r="D26" s="93" t="s">
        <v>140</v>
      </c>
      <c r="E26" s="25" t="s">
        <v>19</v>
      </c>
      <c r="F26" s="25">
        <v>2330</v>
      </c>
      <c r="G26" s="33">
        <v>0</v>
      </c>
      <c r="H26" s="26">
        <f t="shared" si="1"/>
        <v>0</v>
      </c>
    </row>
    <row r="27" spans="2:8" ht="42" customHeight="1">
      <c r="B27" s="54">
        <v>12</v>
      </c>
      <c r="C27" s="1"/>
      <c r="D27" s="93" t="s">
        <v>138</v>
      </c>
      <c r="E27" s="25" t="s">
        <v>26</v>
      </c>
      <c r="F27" s="25">
        <v>90</v>
      </c>
      <c r="G27" s="33">
        <v>0</v>
      </c>
      <c r="H27" s="26">
        <f t="shared" si="1"/>
        <v>0</v>
      </c>
    </row>
    <row r="28" spans="2:8" ht="38.25" customHeight="1">
      <c r="B28" s="55" t="s">
        <v>120</v>
      </c>
      <c r="C28" s="1"/>
      <c r="D28" s="93" t="s">
        <v>139</v>
      </c>
      <c r="E28" s="25" t="s">
        <v>26</v>
      </c>
      <c r="F28" s="25">
        <v>70</v>
      </c>
      <c r="G28" s="33">
        <v>0</v>
      </c>
      <c r="H28" s="26">
        <f t="shared" si="1"/>
        <v>0</v>
      </c>
    </row>
    <row r="29" spans="2:8" ht="30.75" customHeight="1">
      <c r="B29" s="54">
        <v>14</v>
      </c>
      <c r="C29" s="1"/>
      <c r="D29" s="93" t="s">
        <v>141</v>
      </c>
      <c r="E29" s="25" t="s">
        <v>26</v>
      </c>
      <c r="F29" s="25">
        <v>1023</v>
      </c>
      <c r="G29" s="33">
        <v>0</v>
      </c>
      <c r="H29" s="26">
        <f t="shared" si="1"/>
        <v>0</v>
      </c>
    </row>
    <row r="30" spans="2:8" ht="32.25" customHeight="1">
      <c r="B30" s="55" t="s">
        <v>121</v>
      </c>
      <c r="C30" s="1"/>
      <c r="D30" s="13" t="s">
        <v>142</v>
      </c>
      <c r="E30" s="25" t="s">
        <v>26</v>
      </c>
      <c r="F30" s="25">
        <v>620</v>
      </c>
      <c r="G30" s="33">
        <v>0</v>
      </c>
      <c r="H30" s="26">
        <f t="shared" si="1"/>
        <v>0</v>
      </c>
    </row>
    <row r="31" spans="2:8" ht="21" customHeight="1">
      <c r="B31" s="54"/>
      <c r="C31" s="1"/>
      <c r="D31" s="11" t="s">
        <v>135</v>
      </c>
      <c r="E31" s="25" t="s">
        <v>13</v>
      </c>
      <c r="F31" s="25" t="s">
        <v>13</v>
      </c>
      <c r="G31" s="33" t="s">
        <v>13</v>
      </c>
      <c r="H31" s="26" t="s">
        <v>13</v>
      </c>
    </row>
    <row r="32" spans="2:8" ht="21" customHeight="1">
      <c r="B32" s="55" t="s">
        <v>122</v>
      </c>
      <c r="C32" s="1"/>
      <c r="D32" s="93" t="s">
        <v>67</v>
      </c>
      <c r="E32" s="25" t="s">
        <v>18</v>
      </c>
      <c r="F32" s="25">
        <v>33</v>
      </c>
      <c r="G32" s="33">
        <v>0</v>
      </c>
      <c r="H32" s="26">
        <f>G32*F32</f>
        <v>0</v>
      </c>
    </row>
    <row r="33" spans="2:8" ht="33" customHeight="1">
      <c r="B33" s="54">
        <v>17</v>
      </c>
      <c r="C33" s="1"/>
      <c r="D33" s="13" t="s">
        <v>77</v>
      </c>
      <c r="E33" s="25" t="s">
        <v>18</v>
      </c>
      <c r="F33" s="25">
        <v>28</v>
      </c>
      <c r="G33" s="33">
        <v>0</v>
      </c>
      <c r="H33" s="26">
        <f>G33*F33</f>
        <v>0</v>
      </c>
    </row>
    <row r="34" spans="2:8" ht="21.75" customHeight="1">
      <c r="B34" s="125" t="s">
        <v>115</v>
      </c>
      <c r="C34" s="1" t="s">
        <v>220</v>
      </c>
      <c r="D34" s="11" t="s">
        <v>221</v>
      </c>
      <c r="E34" s="2" t="s">
        <v>13</v>
      </c>
      <c r="F34" s="3" t="s">
        <v>13</v>
      </c>
      <c r="G34" s="2" t="s">
        <v>13</v>
      </c>
      <c r="H34" s="4" t="s">
        <v>13</v>
      </c>
    </row>
    <row r="35" spans="2:8" ht="27.75" customHeight="1">
      <c r="B35" s="126" t="s">
        <v>123</v>
      </c>
      <c r="C35" s="1"/>
      <c r="D35" s="93" t="s">
        <v>235</v>
      </c>
      <c r="E35" s="2" t="s">
        <v>33</v>
      </c>
      <c r="F35" s="3">
        <v>1100</v>
      </c>
      <c r="G35" s="2">
        <v>0</v>
      </c>
      <c r="H35" s="4">
        <f>G35*F35</f>
        <v>0</v>
      </c>
    </row>
    <row r="36" spans="2:8" ht="24.75" customHeight="1">
      <c r="B36" s="126" t="s">
        <v>124</v>
      </c>
      <c r="C36" s="1"/>
      <c r="D36" s="13" t="s">
        <v>222</v>
      </c>
      <c r="E36" s="2" t="s">
        <v>33</v>
      </c>
      <c r="F36" s="3">
        <v>175</v>
      </c>
      <c r="G36" s="2">
        <v>0</v>
      </c>
      <c r="H36" s="4">
        <f t="shared" ref="H36:H37" si="2">G36*F36</f>
        <v>0</v>
      </c>
    </row>
    <row r="37" spans="2:8" ht="22.5" customHeight="1">
      <c r="B37" s="126" t="s">
        <v>224</v>
      </c>
      <c r="C37" s="1"/>
      <c r="D37" s="13" t="s">
        <v>223</v>
      </c>
      <c r="E37" s="2" t="s">
        <v>33</v>
      </c>
      <c r="F37" s="3">
        <v>150</v>
      </c>
      <c r="G37" s="2">
        <v>0</v>
      </c>
      <c r="H37" s="4">
        <f t="shared" si="2"/>
        <v>0</v>
      </c>
    </row>
    <row r="38" spans="2:8">
      <c r="B38" s="63"/>
      <c r="C38" s="64" t="s">
        <v>27</v>
      </c>
      <c r="D38" s="65" t="s">
        <v>28</v>
      </c>
      <c r="E38" s="67" t="s">
        <v>13</v>
      </c>
      <c r="F38" s="85" t="s">
        <v>13</v>
      </c>
      <c r="G38" s="67" t="s">
        <v>13</v>
      </c>
      <c r="H38" s="68" t="s">
        <v>13</v>
      </c>
    </row>
    <row r="39" spans="2:8" ht="36" customHeight="1">
      <c r="B39" s="55" t="s">
        <v>125</v>
      </c>
      <c r="C39" s="12" t="s">
        <v>29</v>
      </c>
      <c r="D39" s="13" t="s">
        <v>143</v>
      </c>
      <c r="E39" s="25" t="s">
        <v>30</v>
      </c>
      <c r="F39" s="25">
        <v>6701</v>
      </c>
      <c r="G39" s="33">
        <v>0</v>
      </c>
      <c r="H39" s="26">
        <f>F39*G39</f>
        <v>0</v>
      </c>
    </row>
    <row r="40" spans="2:8" ht="44.25" customHeight="1">
      <c r="B40" s="55" t="s">
        <v>218</v>
      </c>
      <c r="C40" s="12" t="s">
        <v>32</v>
      </c>
      <c r="D40" s="13" t="s">
        <v>144</v>
      </c>
      <c r="E40" s="25" t="s">
        <v>30</v>
      </c>
      <c r="F40" s="25">
        <v>15028</v>
      </c>
      <c r="G40" s="33">
        <v>0</v>
      </c>
      <c r="H40" s="26">
        <f>F40*G40</f>
        <v>0</v>
      </c>
    </row>
    <row r="41" spans="2:8">
      <c r="B41" s="63"/>
      <c r="C41" s="64" t="s">
        <v>34</v>
      </c>
      <c r="D41" s="65" t="s">
        <v>35</v>
      </c>
      <c r="E41" s="67" t="s">
        <v>13</v>
      </c>
      <c r="F41" s="85" t="s">
        <v>13</v>
      </c>
      <c r="G41" s="67" t="s">
        <v>13</v>
      </c>
      <c r="H41" s="68" t="s">
        <v>13</v>
      </c>
    </row>
    <row r="42" spans="2:8" ht="28.5" customHeight="1">
      <c r="B42" s="55"/>
      <c r="C42" s="1" t="s">
        <v>36</v>
      </c>
      <c r="D42" s="11" t="s">
        <v>37</v>
      </c>
      <c r="E42" s="25" t="s">
        <v>13</v>
      </c>
      <c r="F42" s="33" t="s">
        <v>13</v>
      </c>
      <c r="G42" s="25" t="s">
        <v>13</v>
      </c>
      <c r="H42" s="26" t="s">
        <v>13</v>
      </c>
    </row>
    <row r="43" spans="2:8" ht="31.5" customHeight="1">
      <c r="B43" s="54">
        <v>23</v>
      </c>
      <c r="C43" s="1"/>
      <c r="D43" s="13" t="s">
        <v>38</v>
      </c>
      <c r="E43" s="25" t="s">
        <v>19</v>
      </c>
      <c r="F43" s="25">
        <v>39094</v>
      </c>
      <c r="G43" s="33">
        <v>0</v>
      </c>
      <c r="H43" s="26">
        <f>F43*G43</f>
        <v>0</v>
      </c>
    </row>
    <row r="44" spans="2:8" ht="31.5" customHeight="1">
      <c r="B44" s="55" t="s">
        <v>126</v>
      </c>
      <c r="C44" s="12"/>
      <c r="D44" s="13" t="s">
        <v>39</v>
      </c>
      <c r="E44" s="25" t="s">
        <v>19</v>
      </c>
      <c r="F44" s="25">
        <v>96150.02</v>
      </c>
      <c r="G44" s="33">
        <v>0</v>
      </c>
      <c r="H44" s="26">
        <f>F44*G44</f>
        <v>0</v>
      </c>
    </row>
    <row r="45" spans="2:8" ht="34.5" customHeight="1">
      <c r="B45" s="54"/>
      <c r="C45" s="1" t="s">
        <v>40</v>
      </c>
      <c r="D45" s="11" t="s">
        <v>86</v>
      </c>
      <c r="E45" s="25" t="s">
        <v>13</v>
      </c>
      <c r="F45" s="25" t="s">
        <v>13</v>
      </c>
      <c r="G45" s="33" t="s">
        <v>13</v>
      </c>
      <c r="H45" s="26" t="s">
        <v>13</v>
      </c>
    </row>
    <row r="46" spans="2:8" ht="22.5">
      <c r="B46" s="55" t="s">
        <v>271</v>
      </c>
      <c r="C46" s="12"/>
      <c r="D46" s="13" t="s">
        <v>145</v>
      </c>
      <c r="E46" s="25" t="s">
        <v>19</v>
      </c>
      <c r="F46" s="25">
        <v>1317.02</v>
      </c>
      <c r="G46" s="33">
        <v>0</v>
      </c>
      <c r="H46" s="26">
        <f>F46*G46</f>
        <v>0</v>
      </c>
    </row>
    <row r="47" spans="2:8" ht="22.5">
      <c r="B47" s="54">
        <v>26</v>
      </c>
      <c r="C47" s="12"/>
      <c r="D47" s="13" t="s">
        <v>248</v>
      </c>
      <c r="E47" s="25" t="s">
        <v>19</v>
      </c>
      <c r="F47" s="25">
        <v>3240.5</v>
      </c>
      <c r="G47" s="33">
        <v>0</v>
      </c>
      <c r="H47" s="26">
        <f>F47*G47</f>
        <v>0</v>
      </c>
    </row>
    <row r="48" spans="2:8" ht="33.75">
      <c r="B48" s="55" t="s">
        <v>225</v>
      </c>
      <c r="C48" s="12"/>
      <c r="D48" s="13" t="s">
        <v>146</v>
      </c>
      <c r="E48" s="25" t="s">
        <v>30</v>
      </c>
      <c r="F48" s="25">
        <v>1220</v>
      </c>
      <c r="G48" s="33">
        <v>0</v>
      </c>
      <c r="H48" s="26">
        <f>F48*G48</f>
        <v>0</v>
      </c>
    </row>
    <row r="49" spans="1:12" ht="33.75">
      <c r="B49" s="54">
        <v>28</v>
      </c>
      <c r="C49" s="12"/>
      <c r="D49" s="13" t="s">
        <v>219</v>
      </c>
      <c r="E49" s="25" t="s">
        <v>19</v>
      </c>
      <c r="F49" s="25">
        <v>28629.14</v>
      </c>
      <c r="G49" s="33">
        <v>0</v>
      </c>
      <c r="H49" s="26">
        <f>G49*F49</f>
        <v>0</v>
      </c>
    </row>
    <row r="50" spans="1:12" ht="22.5">
      <c r="B50" s="55"/>
      <c r="C50" s="1" t="s">
        <v>41</v>
      </c>
      <c r="D50" s="11" t="s">
        <v>71</v>
      </c>
      <c r="E50" s="25" t="s">
        <v>13</v>
      </c>
      <c r="F50" s="25" t="s">
        <v>13</v>
      </c>
      <c r="G50" s="33" t="s">
        <v>13</v>
      </c>
      <c r="H50" s="26" t="s">
        <v>13</v>
      </c>
    </row>
    <row r="51" spans="1:12" ht="41.25" customHeight="1">
      <c r="B51" s="54">
        <v>29</v>
      </c>
      <c r="C51" s="1"/>
      <c r="D51" s="13" t="s">
        <v>226</v>
      </c>
      <c r="E51" s="25" t="s">
        <v>19</v>
      </c>
      <c r="F51" s="25">
        <f>F49+F46</f>
        <v>29946.16</v>
      </c>
      <c r="G51" s="33">
        <v>0</v>
      </c>
      <c r="H51" s="26">
        <f>G51*F51</f>
        <v>0</v>
      </c>
    </row>
    <row r="52" spans="1:12" ht="22.5">
      <c r="B52" s="55" t="s">
        <v>227</v>
      </c>
      <c r="C52" s="1"/>
      <c r="D52" s="13" t="s">
        <v>250</v>
      </c>
      <c r="E52" s="25" t="s">
        <v>19</v>
      </c>
      <c r="F52" s="25">
        <v>8560.83</v>
      </c>
      <c r="G52" s="33">
        <v>0</v>
      </c>
      <c r="H52" s="26">
        <f>G52*F52</f>
        <v>0</v>
      </c>
    </row>
    <row r="53" spans="1:12">
      <c r="B53" s="54"/>
      <c r="C53" s="1" t="s">
        <v>73</v>
      </c>
      <c r="D53" s="11" t="s">
        <v>72</v>
      </c>
      <c r="E53" s="25" t="s">
        <v>13</v>
      </c>
      <c r="F53" s="25" t="s">
        <v>13</v>
      </c>
      <c r="G53" s="33" t="s">
        <v>13</v>
      </c>
      <c r="H53" s="26" t="s">
        <v>13</v>
      </c>
    </row>
    <row r="54" spans="1:12" ht="23.25" customHeight="1">
      <c r="B54" s="55" t="s">
        <v>272</v>
      </c>
      <c r="C54" s="1"/>
      <c r="D54" s="13" t="s">
        <v>252</v>
      </c>
      <c r="E54" s="25" t="s">
        <v>19</v>
      </c>
      <c r="F54" s="25">
        <v>12000</v>
      </c>
      <c r="G54" s="33">
        <v>0</v>
      </c>
      <c r="H54" s="26">
        <f>F54*G54</f>
        <v>0</v>
      </c>
    </row>
    <row r="55" spans="1:12" ht="23.25" customHeight="1">
      <c r="B55" s="54">
        <v>32</v>
      </c>
      <c r="C55" s="1"/>
      <c r="D55" s="13" t="s">
        <v>87</v>
      </c>
      <c r="E55" s="25" t="s">
        <v>19</v>
      </c>
      <c r="F55" s="25">
        <v>6024</v>
      </c>
      <c r="G55" s="33">
        <v>0</v>
      </c>
      <c r="H55" s="26">
        <f>F55*G55</f>
        <v>0</v>
      </c>
    </row>
    <row r="56" spans="1:12">
      <c r="B56" s="63"/>
      <c r="C56" s="64" t="s">
        <v>42</v>
      </c>
      <c r="D56" s="65" t="s">
        <v>43</v>
      </c>
      <c r="E56" s="66" t="s">
        <v>13</v>
      </c>
      <c r="F56" s="85" t="s">
        <v>13</v>
      </c>
      <c r="G56" s="67" t="s">
        <v>13</v>
      </c>
      <c r="H56" s="68" t="s">
        <v>13</v>
      </c>
    </row>
    <row r="57" spans="1:12" s="51" customFormat="1">
      <c r="A57" s="44"/>
      <c r="B57" s="54"/>
      <c r="C57" s="1" t="s">
        <v>59</v>
      </c>
      <c r="D57" s="29" t="s">
        <v>76</v>
      </c>
      <c r="E57" s="24" t="s">
        <v>13</v>
      </c>
      <c r="F57" s="33" t="s">
        <v>13</v>
      </c>
      <c r="G57" s="25" t="s">
        <v>13</v>
      </c>
      <c r="H57" s="26" t="s">
        <v>13</v>
      </c>
      <c r="J57" s="44"/>
      <c r="K57" s="44"/>
    </row>
    <row r="58" spans="1:12" s="51" customFormat="1">
      <c r="A58" s="44"/>
      <c r="B58" s="55"/>
      <c r="C58" s="1" t="s">
        <v>60</v>
      </c>
      <c r="D58" s="29" t="s">
        <v>89</v>
      </c>
      <c r="E58" s="24" t="s">
        <v>13</v>
      </c>
      <c r="F58" s="33" t="s">
        <v>13</v>
      </c>
      <c r="G58" s="25" t="s">
        <v>13</v>
      </c>
      <c r="H58" s="26" t="s">
        <v>13</v>
      </c>
      <c r="J58" s="44"/>
      <c r="K58" s="44"/>
    </row>
    <row r="59" spans="1:12" s="51" customFormat="1" ht="23.25" customHeight="1">
      <c r="A59" s="44"/>
      <c r="B59" s="54">
        <v>33</v>
      </c>
      <c r="C59" s="12"/>
      <c r="D59" s="94" t="s">
        <v>147</v>
      </c>
      <c r="E59" s="24" t="s">
        <v>19</v>
      </c>
      <c r="F59" s="25">
        <v>53648.73</v>
      </c>
      <c r="G59" s="33">
        <v>0</v>
      </c>
      <c r="H59" s="26">
        <f>F59*G59</f>
        <v>0</v>
      </c>
      <c r="J59" s="44"/>
      <c r="K59" s="44"/>
      <c r="L59" s="52"/>
    </row>
    <row r="60" spans="1:12" s="51" customFormat="1" ht="22.5">
      <c r="A60" s="44"/>
      <c r="B60" s="55" t="s">
        <v>273</v>
      </c>
      <c r="C60" s="12"/>
      <c r="D60" s="30" t="s">
        <v>93</v>
      </c>
      <c r="E60" s="24" t="s">
        <v>19</v>
      </c>
      <c r="F60" s="25">
        <v>23589.14</v>
      </c>
      <c r="G60" s="33">
        <v>0</v>
      </c>
      <c r="H60" s="26">
        <f>F60*G60</f>
        <v>0</v>
      </c>
      <c r="J60" s="44"/>
      <c r="K60" s="44"/>
      <c r="L60" s="52"/>
    </row>
    <row r="61" spans="1:12" s="51" customFormat="1">
      <c r="A61" s="44"/>
      <c r="B61" s="54"/>
      <c r="C61" s="1" t="s">
        <v>61</v>
      </c>
      <c r="D61" s="29" t="s">
        <v>90</v>
      </c>
      <c r="E61" s="24" t="s">
        <v>13</v>
      </c>
      <c r="F61" s="25" t="s">
        <v>13</v>
      </c>
      <c r="G61" s="33" t="s">
        <v>13</v>
      </c>
      <c r="H61" s="26" t="s">
        <v>13</v>
      </c>
      <c r="J61" s="44"/>
      <c r="K61" s="44"/>
    </row>
    <row r="62" spans="1:12" s="51" customFormat="1" ht="23.25" customHeight="1">
      <c r="A62" s="44"/>
      <c r="B62" s="55" t="s">
        <v>274</v>
      </c>
      <c r="C62" s="1"/>
      <c r="D62" s="30" t="s">
        <v>91</v>
      </c>
      <c r="E62" s="24" t="s">
        <v>19</v>
      </c>
      <c r="F62" s="25">
        <v>46213.61</v>
      </c>
      <c r="G62" s="33">
        <v>0</v>
      </c>
      <c r="H62" s="26">
        <f t="shared" ref="H62:H64" si="3">G62*F62</f>
        <v>0</v>
      </c>
      <c r="J62" s="44"/>
      <c r="K62" s="44"/>
      <c r="L62" s="52"/>
    </row>
    <row r="63" spans="1:12" s="51" customFormat="1" ht="23.25" customHeight="1">
      <c r="A63" s="44"/>
      <c r="B63" s="54">
        <v>36</v>
      </c>
      <c r="C63" s="1"/>
      <c r="D63" s="30" t="s">
        <v>92</v>
      </c>
      <c r="E63" s="24" t="s">
        <v>19</v>
      </c>
      <c r="F63" s="25">
        <v>1480</v>
      </c>
      <c r="G63" s="33">
        <v>0</v>
      </c>
      <c r="H63" s="26">
        <f t="shared" si="3"/>
        <v>0</v>
      </c>
      <c r="J63" s="44"/>
      <c r="K63" s="44"/>
      <c r="L63" s="52"/>
    </row>
    <row r="64" spans="1:12" s="51" customFormat="1" ht="23.25" customHeight="1">
      <c r="A64" s="44"/>
      <c r="B64" s="54">
        <v>37</v>
      </c>
      <c r="C64" s="1"/>
      <c r="D64" s="30" t="s">
        <v>148</v>
      </c>
      <c r="E64" s="24" t="s">
        <v>19</v>
      </c>
      <c r="F64" s="25">
        <v>23589.14</v>
      </c>
      <c r="G64" s="33">
        <v>0</v>
      </c>
      <c r="H64" s="26">
        <f t="shared" si="3"/>
        <v>0</v>
      </c>
      <c r="J64" s="44"/>
      <c r="K64" s="44"/>
      <c r="L64" s="52"/>
    </row>
    <row r="65" spans="1:14" s="51" customFormat="1" ht="33.75">
      <c r="A65" s="44"/>
      <c r="B65" s="55" t="s">
        <v>228</v>
      </c>
      <c r="C65" s="1" t="s">
        <v>62</v>
      </c>
      <c r="D65" s="30" t="s">
        <v>149</v>
      </c>
      <c r="E65" s="24" t="s">
        <v>19</v>
      </c>
      <c r="F65" s="25">
        <f>13450+8341.27</f>
        <v>21791.27</v>
      </c>
      <c r="G65" s="33">
        <v>0</v>
      </c>
      <c r="H65" s="26">
        <f>F65*G65</f>
        <v>0</v>
      </c>
      <c r="J65" s="44"/>
      <c r="K65" s="44"/>
    </row>
    <row r="66" spans="1:14" s="51" customFormat="1" ht="22.5">
      <c r="A66" s="44"/>
      <c r="B66" s="54"/>
      <c r="C66" s="1" t="s">
        <v>78</v>
      </c>
      <c r="D66" s="29" t="s">
        <v>63</v>
      </c>
      <c r="E66" s="24" t="s">
        <v>13</v>
      </c>
      <c r="F66" s="25" t="s">
        <v>13</v>
      </c>
      <c r="G66" s="33" t="s">
        <v>13</v>
      </c>
      <c r="H66" s="26" t="s">
        <v>13</v>
      </c>
      <c r="J66" s="44"/>
      <c r="K66" s="44"/>
      <c r="L66" s="52"/>
    </row>
    <row r="67" spans="1:14" s="51" customFormat="1" ht="29.25" customHeight="1">
      <c r="A67" s="44"/>
      <c r="B67" s="55" t="s">
        <v>275</v>
      </c>
      <c r="C67" s="12"/>
      <c r="D67" s="30" t="s">
        <v>150</v>
      </c>
      <c r="E67" s="24" t="s">
        <v>19</v>
      </c>
      <c r="F67" s="25">
        <v>5669</v>
      </c>
      <c r="G67" s="33">
        <v>0</v>
      </c>
      <c r="H67" s="26">
        <f>F67*G67</f>
        <v>0</v>
      </c>
      <c r="J67" s="44"/>
      <c r="K67" s="44"/>
      <c r="L67" s="51" t="s">
        <v>115</v>
      </c>
    </row>
    <row r="68" spans="1:14">
      <c r="B68" s="63"/>
      <c r="C68" s="95" t="s">
        <v>80</v>
      </c>
      <c r="D68" s="96" t="s">
        <v>81</v>
      </c>
      <c r="E68" s="85" t="s">
        <v>13</v>
      </c>
      <c r="F68" s="67" t="s">
        <v>13</v>
      </c>
      <c r="G68" s="97" t="s">
        <v>13</v>
      </c>
      <c r="H68" s="98" t="s">
        <v>13</v>
      </c>
      <c r="N68" s="44" t="s">
        <v>115</v>
      </c>
    </row>
    <row r="69" spans="1:14" ht="18.75" customHeight="1">
      <c r="B69" s="55"/>
      <c r="C69" s="14" t="s">
        <v>79</v>
      </c>
      <c r="D69" s="15" t="s">
        <v>69</v>
      </c>
      <c r="E69" s="25" t="s">
        <v>13</v>
      </c>
      <c r="F69" s="33" t="s">
        <v>13</v>
      </c>
      <c r="G69" s="25" t="s">
        <v>13</v>
      </c>
      <c r="H69" s="26" t="s">
        <v>13</v>
      </c>
    </row>
    <row r="70" spans="1:14" ht="21.75" customHeight="1">
      <c r="B70" s="54">
        <v>40</v>
      </c>
      <c r="C70" s="14"/>
      <c r="D70" s="16" t="s">
        <v>116</v>
      </c>
      <c r="E70" s="25" t="s">
        <v>33</v>
      </c>
      <c r="F70" s="25">
        <v>1380</v>
      </c>
      <c r="G70" s="33">
        <v>0</v>
      </c>
      <c r="H70" s="26">
        <f>G70*F70</f>
        <v>0</v>
      </c>
    </row>
    <row r="71" spans="1:14" ht="21.75" customHeight="1">
      <c r="B71" s="54">
        <v>41</v>
      </c>
      <c r="C71" s="14"/>
      <c r="D71" s="124" t="s">
        <v>151</v>
      </c>
      <c r="E71" s="25" t="s">
        <v>31</v>
      </c>
      <c r="F71" s="25">
        <v>416</v>
      </c>
      <c r="G71" s="33">
        <v>0</v>
      </c>
      <c r="H71" s="26">
        <f>G71*F71</f>
        <v>0</v>
      </c>
    </row>
    <row r="72" spans="1:14" ht="21.75" customHeight="1">
      <c r="B72" s="54"/>
      <c r="C72" s="14" t="s">
        <v>79</v>
      </c>
      <c r="D72" s="15" t="s">
        <v>229</v>
      </c>
      <c r="E72" s="25" t="s">
        <v>13</v>
      </c>
      <c r="F72" s="25" t="s">
        <v>13</v>
      </c>
      <c r="G72" s="25" t="s">
        <v>13</v>
      </c>
      <c r="H72" s="26" t="s">
        <v>13</v>
      </c>
    </row>
    <row r="73" spans="1:14" ht="21.75" customHeight="1">
      <c r="B73" s="55" t="s">
        <v>127</v>
      </c>
      <c r="C73" s="14"/>
      <c r="D73" s="16" t="s">
        <v>117</v>
      </c>
      <c r="E73" s="25" t="s">
        <v>33</v>
      </c>
      <c r="F73" s="25">
        <v>42</v>
      </c>
      <c r="G73" s="33">
        <v>0</v>
      </c>
      <c r="H73" s="26">
        <f>G73*F73</f>
        <v>0</v>
      </c>
    </row>
    <row r="74" spans="1:14" ht="21.75" customHeight="1">
      <c r="B74" s="55" t="s">
        <v>230</v>
      </c>
      <c r="C74" s="14"/>
      <c r="D74" s="124" t="s">
        <v>152</v>
      </c>
      <c r="E74" s="25" t="s">
        <v>31</v>
      </c>
      <c r="F74" s="25">
        <v>4</v>
      </c>
      <c r="G74" s="33">
        <v>0</v>
      </c>
      <c r="H74" s="26">
        <f>G74*F74</f>
        <v>0</v>
      </c>
    </row>
    <row r="75" spans="1:14" ht="21.75" customHeight="1">
      <c r="B75" s="54">
        <v>44</v>
      </c>
      <c r="C75" s="14"/>
      <c r="D75" s="16" t="s">
        <v>118</v>
      </c>
      <c r="E75" s="25" t="s">
        <v>33</v>
      </c>
      <c r="F75" s="25">
        <v>33</v>
      </c>
      <c r="G75" s="33">
        <v>0</v>
      </c>
      <c r="H75" s="26">
        <f>G75*F75</f>
        <v>0</v>
      </c>
    </row>
    <row r="76" spans="1:14" ht="29.25" customHeight="1">
      <c r="B76" s="54">
        <v>45</v>
      </c>
      <c r="C76" s="14"/>
      <c r="D76" s="124" t="s">
        <v>153</v>
      </c>
      <c r="E76" s="25" t="s">
        <v>18</v>
      </c>
      <c r="F76" s="25">
        <v>6</v>
      </c>
      <c r="G76" s="33">
        <v>0</v>
      </c>
      <c r="H76" s="26">
        <f>G76*F76</f>
        <v>0</v>
      </c>
    </row>
    <row r="77" spans="1:14" ht="21.75" customHeight="1">
      <c r="B77" s="54">
        <v>46</v>
      </c>
      <c r="C77" s="1" t="s">
        <v>44</v>
      </c>
      <c r="D77" s="30" t="s">
        <v>155</v>
      </c>
      <c r="E77" s="24" t="s">
        <v>19</v>
      </c>
      <c r="F77" s="25">
        <v>6530</v>
      </c>
      <c r="G77" s="33">
        <v>0</v>
      </c>
      <c r="H77" s="26">
        <f>F77*G77</f>
        <v>0</v>
      </c>
    </row>
    <row r="78" spans="1:14" s="53" customFormat="1" ht="33.75">
      <c r="B78" s="54">
        <v>47</v>
      </c>
      <c r="C78" s="1" t="s">
        <v>88</v>
      </c>
      <c r="D78" s="30" t="s">
        <v>254</v>
      </c>
      <c r="E78" s="24" t="s">
        <v>19</v>
      </c>
      <c r="F78" s="25">
        <v>11238</v>
      </c>
      <c r="G78" s="33">
        <v>0</v>
      </c>
      <c r="H78" s="26">
        <f>F78*G78</f>
        <v>0</v>
      </c>
    </row>
    <row r="79" spans="1:14" ht="45">
      <c r="B79" s="54">
        <v>48</v>
      </c>
      <c r="C79" s="1" t="s">
        <v>88</v>
      </c>
      <c r="D79" s="30" t="s">
        <v>255</v>
      </c>
      <c r="E79" s="24" t="s">
        <v>26</v>
      </c>
      <c r="F79" s="25">
        <v>620</v>
      </c>
      <c r="G79" s="33">
        <v>0</v>
      </c>
      <c r="H79" s="26">
        <f>F79*G79</f>
        <v>0</v>
      </c>
    </row>
    <row r="80" spans="1:14" ht="33.75">
      <c r="B80" s="54">
        <v>49</v>
      </c>
      <c r="C80" s="1" t="s">
        <v>88</v>
      </c>
      <c r="D80" s="30" t="s">
        <v>154</v>
      </c>
      <c r="E80" s="24" t="s">
        <v>26</v>
      </c>
      <c r="F80" s="25">
        <v>1730</v>
      </c>
      <c r="G80" s="33">
        <v>0</v>
      </c>
      <c r="H80" s="26">
        <f>F80*G80</f>
        <v>0</v>
      </c>
    </row>
    <row r="81" spans="1:11" ht="22.5">
      <c r="B81" s="63"/>
      <c r="C81" s="95" t="s">
        <v>45</v>
      </c>
      <c r="D81" s="96" t="s">
        <v>46</v>
      </c>
      <c r="E81" s="85" t="s">
        <v>13</v>
      </c>
      <c r="F81" s="67" t="s">
        <v>13</v>
      </c>
      <c r="G81" s="97" t="s">
        <v>13</v>
      </c>
      <c r="H81" s="98" t="s">
        <v>13</v>
      </c>
    </row>
    <row r="82" spans="1:11">
      <c r="B82" s="54"/>
      <c r="C82" s="17" t="s">
        <v>47</v>
      </c>
      <c r="D82" s="18" t="s">
        <v>48</v>
      </c>
      <c r="E82" s="57" t="s">
        <v>13</v>
      </c>
      <c r="F82" s="61" t="s">
        <v>13</v>
      </c>
      <c r="G82" s="99" t="s">
        <v>13</v>
      </c>
      <c r="H82" s="100" t="s">
        <v>13</v>
      </c>
    </row>
    <row r="83" spans="1:11" ht="22.5">
      <c r="B83" s="55" t="s">
        <v>261</v>
      </c>
      <c r="C83" s="19"/>
      <c r="D83" s="20" t="s">
        <v>57</v>
      </c>
      <c r="E83" s="60" t="s">
        <v>19</v>
      </c>
      <c r="F83" s="57">
        <v>1030</v>
      </c>
      <c r="G83" s="58">
        <v>0</v>
      </c>
      <c r="H83" s="59">
        <f>F83*G83</f>
        <v>0</v>
      </c>
    </row>
    <row r="84" spans="1:11" ht="22.5">
      <c r="B84" s="54">
        <v>51</v>
      </c>
      <c r="C84" s="19"/>
      <c r="D84" s="20" t="s">
        <v>74</v>
      </c>
      <c r="E84" s="60" t="s">
        <v>19</v>
      </c>
      <c r="F84" s="57">
        <v>550</v>
      </c>
      <c r="G84" s="58">
        <v>0</v>
      </c>
      <c r="H84" s="59">
        <f>F84*G84</f>
        <v>0</v>
      </c>
    </row>
    <row r="85" spans="1:11" ht="22.5">
      <c r="B85" s="55" t="s">
        <v>262</v>
      </c>
      <c r="C85" s="19"/>
      <c r="D85" s="20" t="s">
        <v>156</v>
      </c>
      <c r="E85" s="60" t="s">
        <v>19</v>
      </c>
      <c r="F85" s="57">
        <v>95</v>
      </c>
      <c r="G85" s="58">
        <v>0</v>
      </c>
      <c r="H85" s="59">
        <f>F85*G85</f>
        <v>0</v>
      </c>
    </row>
    <row r="86" spans="1:11">
      <c r="B86" s="55"/>
      <c r="C86" s="17" t="s">
        <v>49</v>
      </c>
      <c r="D86" s="18" t="s">
        <v>50</v>
      </c>
      <c r="E86" s="57" t="s">
        <v>13</v>
      </c>
      <c r="F86" s="57" t="s">
        <v>13</v>
      </c>
      <c r="G86" s="58" t="s">
        <v>13</v>
      </c>
      <c r="H86" s="101" t="s">
        <v>13</v>
      </c>
    </row>
    <row r="87" spans="1:11" ht="22.5">
      <c r="B87" s="55" t="s">
        <v>276</v>
      </c>
      <c r="C87" s="21"/>
      <c r="D87" s="22" t="s">
        <v>157</v>
      </c>
      <c r="E87" s="56" t="s">
        <v>31</v>
      </c>
      <c r="F87" s="57">
        <v>85</v>
      </c>
      <c r="G87" s="58">
        <v>0</v>
      </c>
      <c r="H87" s="59">
        <f>F87*G87</f>
        <v>0</v>
      </c>
    </row>
    <row r="88" spans="1:11" ht="22.5">
      <c r="B88" s="54">
        <v>54</v>
      </c>
      <c r="C88" s="19"/>
      <c r="D88" s="20" t="s">
        <v>82</v>
      </c>
      <c r="E88" s="60" t="s">
        <v>31</v>
      </c>
      <c r="F88" s="57">
        <v>46</v>
      </c>
      <c r="G88" s="58">
        <v>0</v>
      </c>
      <c r="H88" s="59">
        <f>F88*G88</f>
        <v>0</v>
      </c>
    </row>
    <row r="89" spans="1:11" ht="22.5">
      <c r="B89" s="55" t="s">
        <v>277</v>
      </c>
      <c r="C89" s="19"/>
      <c r="D89" s="20" t="s">
        <v>83</v>
      </c>
      <c r="E89" s="60" t="s">
        <v>31</v>
      </c>
      <c r="F89" s="57">
        <v>45</v>
      </c>
      <c r="G89" s="58">
        <v>0</v>
      </c>
      <c r="H89" s="59">
        <f>F89*G89</f>
        <v>0</v>
      </c>
    </row>
    <row r="90" spans="1:11" ht="22.5">
      <c r="B90" s="54">
        <v>56</v>
      </c>
      <c r="C90" s="19"/>
      <c r="D90" s="20" t="s">
        <v>58</v>
      </c>
      <c r="E90" s="60" t="s">
        <v>31</v>
      </c>
      <c r="F90" s="57">
        <v>15</v>
      </c>
      <c r="G90" s="58">
        <v>0</v>
      </c>
      <c r="H90" s="59">
        <f>F90*G90</f>
        <v>0</v>
      </c>
    </row>
    <row r="91" spans="1:11" ht="22.5">
      <c r="B91" s="55" t="s">
        <v>263</v>
      </c>
      <c r="C91" s="21"/>
      <c r="D91" s="22" t="s">
        <v>75</v>
      </c>
      <c r="E91" s="56" t="s">
        <v>31</v>
      </c>
      <c r="F91" s="57">
        <v>40</v>
      </c>
      <c r="G91" s="58">
        <v>0</v>
      </c>
      <c r="H91" s="59">
        <f t="shared" ref="H91:H93" si="4">F91*G91</f>
        <v>0</v>
      </c>
    </row>
    <row r="92" spans="1:11" s="45" customFormat="1">
      <c r="A92" s="44"/>
      <c r="B92" s="54"/>
      <c r="C92" s="27"/>
      <c r="D92" s="23" t="s">
        <v>68</v>
      </c>
      <c r="E92" s="61" t="s">
        <v>13</v>
      </c>
      <c r="F92" s="57" t="s">
        <v>13</v>
      </c>
      <c r="G92" s="58" t="s">
        <v>13</v>
      </c>
      <c r="H92" s="62" t="s">
        <v>13</v>
      </c>
      <c r="J92" s="44"/>
      <c r="K92" s="44"/>
    </row>
    <row r="93" spans="1:11" s="45" customFormat="1">
      <c r="A93" s="44"/>
      <c r="B93" s="54">
        <v>58</v>
      </c>
      <c r="C93" s="27"/>
      <c r="D93" s="22" t="s">
        <v>256</v>
      </c>
      <c r="E93" s="61" t="s">
        <v>26</v>
      </c>
      <c r="F93" s="57">
        <v>206</v>
      </c>
      <c r="G93" s="58">
        <v>0</v>
      </c>
      <c r="H93" s="59">
        <f t="shared" si="4"/>
        <v>0</v>
      </c>
      <c r="J93" s="44"/>
      <c r="K93" s="44"/>
    </row>
    <row r="94" spans="1:11" s="45" customFormat="1" ht="21.75" customHeight="1">
      <c r="A94" s="44"/>
      <c r="B94" s="55" t="s">
        <v>282</v>
      </c>
      <c r="C94" s="27"/>
      <c r="D94" s="28" t="s">
        <v>158</v>
      </c>
      <c r="E94" s="61" t="s">
        <v>26</v>
      </c>
      <c r="F94" s="57">
        <v>30</v>
      </c>
      <c r="G94" s="58">
        <v>0</v>
      </c>
      <c r="H94" s="62">
        <f>G94*F94</f>
        <v>0</v>
      </c>
      <c r="J94" s="44"/>
      <c r="K94" s="44"/>
    </row>
    <row r="95" spans="1:11">
      <c r="B95" s="63"/>
      <c r="C95" s="64" t="s">
        <v>51</v>
      </c>
      <c r="D95" s="65" t="s">
        <v>52</v>
      </c>
      <c r="E95" s="66" t="s">
        <v>13</v>
      </c>
      <c r="F95" s="67" t="s">
        <v>13</v>
      </c>
      <c r="G95" s="67" t="s">
        <v>13</v>
      </c>
      <c r="H95" s="68" t="s">
        <v>13</v>
      </c>
    </row>
    <row r="96" spans="1:11" s="51" customFormat="1">
      <c r="A96" s="44"/>
      <c r="B96" s="55"/>
      <c r="C96" s="1" t="s">
        <v>64</v>
      </c>
      <c r="D96" s="11" t="s">
        <v>65</v>
      </c>
      <c r="E96" s="24" t="s">
        <v>13</v>
      </c>
      <c r="F96" s="33" t="s">
        <v>13</v>
      </c>
      <c r="G96" s="25" t="s">
        <v>13</v>
      </c>
      <c r="H96" s="26" t="s">
        <v>13</v>
      </c>
      <c r="J96" s="44"/>
      <c r="K96" s="44"/>
    </row>
    <row r="97" spans="1:11" s="51" customFormat="1" ht="33.75">
      <c r="A97" s="44"/>
      <c r="B97" s="54">
        <v>60</v>
      </c>
      <c r="C97" s="12"/>
      <c r="D97" s="13" t="s">
        <v>231</v>
      </c>
      <c r="E97" s="24" t="s">
        <v>26</v>
      </c>
      <c r="F97" s="25">
        <v>9614.2800000000007</v>
      </c>
      <c r="G97" s="33">
        <v>0</v>
      </c>
      <c r="H97" s="26">
        <f>F97*G97</f>
        <v>0</v>
      </c>
      <c r="J97" s="44"/>
      <c r="K97" s="44"/>
    </row>
    <row r="98" spans="1:11" s="51" customFormat="1">
      <c r="A98" s="44"/>
      <c r="B98" s="54"/>
      <c r="C98" s="1" t="s">
        <v>66</v>
      </c>
      <c r="D98" s="11" t="s">
        <v>84</v>
      </c>
      <c r="E98" s="24" t="s">
        <v>13</v>
      </c>
      <c r="F98" s="25" t="s">
        <v>13</v>
      </c>
      <c r="G98" s="33" t="s">
        <v>13</v>
      </c>
      <c r="H98" s="26" t="s">
        <v>13</v>
      </c>
      <c r="J98" s="44"/>
      <c r="K98" s="44"/>
    </row>
    <row r="99" spans="1:11" s="51" customFormat="1" ht="22.5">
      <c r="A99" s="44"/>
      <c r="B99" s="55" t="s">
        <v>283</v>
      </c>
      <c r="C99" s="12"/>
      <c r="D99" s="93" t="s">
        <v>257</v>
      </c>
      <c r="E99" s="24" t="s">
        <v>19</v>
      </c>
      <c r="F99" s="25">
        <v>3424.95</v>
      </c>
      <c r="G99" s="33">
        <v>0</v>
      </c>
      <c r="H99" s="26">
        <f t="shared" ref="H99:H101" si="5">F99*G99</f>
        <v>0</v>
      </c>
      <c r="J99" s="44"/>
      <c r="K99" s="44"/>
    </row>
    <row r="100" spans="1:11" s="51" customFormat="1" ht="22.5">
      <c r="A100" s="44"/>
      <c r="B100" s="55" t="s">
        <v>278</v>
      </c>
      <c r="C100" s="12"/>
      <c r="D100" s="93" t="s">
        <v>258</v>
      </c>
      <c r="E100" s="24" t="s">
        <v>19</v>
      </c>
      <c r="F100" s="25">
        <v>1615.05</v>
      </c>
      <c r="G100" s="33">
        <v>0</v>
      </c>
      <c r="H100" s="26">
        <f t="shared" si="5"/>
        <v>0</v>
      </c>
      <c r="J100" s="44"/>
      <c r="K100" s="44"/>
    </row>
    <row r="101" spans="1:11" s="51" customFormat="1" ht="28.5" customHeight="1">
      <c r="A101" s="44"/>
      <c r="B101" s="54">
        <v>63</v>
      </c>
      <c r="C101" s="1"/>
      <c r="D101" s="13" t="s">
        <v>232</v>
      </c>
      <c r="E101" s="24" t="s">
        <v>33</v>
      </c>
      <c r="F101" s="25">
        <v>15368.22</v>
      </c>
      <c r="G101" s="33">
        <v>0</v>
      </c>
      <c r="H101" s="26">
        <f t="shared" si="5"/>
        <v>0</v>
      </c>
      <c r="J101" s="44"/>
      <c r="K101" s="44"/>
    </row>
    <row r="102" spans="1:11">
      <c r="B102" s="35"/>
      <c r="C102" s="63" t="s">
        <v>53</v>
      </c>
      <c r="D102" s="102" t="s">
        <v>54</v>
      </c>
      <c r="E102" s="103" t="s">
        <v>13</v>
      </c>
      <c r="F102" s="67" t="s">
        <v>13</v>
      </c>
      <c r="G102" s="104" t="s">
        <v>13</v>
      </c>
      <c r="H102" s="105" t="s">
        <v>13</v>
      </c>
    </row>
    <row r="103" spans="1:11" ht="22.5">
      <c r="B103" s="54"/>
      <c r="C103" s="5" t="s">
        <v>55</v>
      </c>
      <c r="D103" s="6" t="s">
        <v>56</v>
      </c>
      <c r="E103" s="89" t="s">
        <v>13</v>
      </c>
      <c r="F103" s="91" t="s">
        <v>13</v>
      </c>
      <c r="G103" s="90" t="s">
        <v>13</v>
      </c>
      <c r="H103" s="92" t="s">
        <v>13</v>
      </c>
    </row>
    <row r="104" spans="1:11" ht="22.5" customHeight="1">
      <c r="B104" s="54">
        <v>64</v>
      </c>
      <c r="C104" s="106"/>
      <c r="D104" s="107" t="s">
        <v>159</v>
      </c>
      <c r="E104" s="108" t="s">
        <v>19</v>
      </c>
      <c r="F104" s="25">
        <v>12590</v>
      </c>
      <c r="G104" s="32">
        <v>0</v>
      </c>
      <c r="H104" s="10">
        <f>G104*F104</f>
        <v>0</v>
      </c>
    </row>
    <row r="105" spans="1:11" ht="22.5" customHeight="1">
      <c r="B105" s="35"/>
      <c r="C105" s="63" t="s">
        <v>166</v>
      </c>
      <c r="D105" s="102" t="s">
        <v>167</v>
      </c>
      <c r="E105" s="103" t="s">
        <v>13</v>
      </c>
      <c r="F105" s="67" t="s">
        <v>13</v>
      </c>
      <c r="G105" s="104" t="s">
        <v>13</v>
      </c>
      <c r="H105" s="105" t="s">
        <v>13</v>
      </c>
    </row>
    <row r="106" spans="1:11" ht="22.5" customHeight="1">
      <c r="B106" s="54"/>
      <c r="C106" s="106"/>
      <c r="D106" s="112" t="s">
        <v>168</v>
      </c>
      <c r="E106" s="24" t="s">
        <v>13</v>
      </c>
      <c r="F106" s="25" t="s">
        <v>13</v>
      </c>
      <c r="G106" s="33" t="s">
        <v>13</v>
      </c>
      <c r="H106" s="26" t="s">
        <v>13</v>
      </c>
    </row>
    <row r="107" spans="1:11" ht="22.5" customHeight="1">
      <c r="B107" s="54">
        <v>65</v>
      </c>
      <c r="C107" s="106"/>
      <c r="D107" s="107" t="s">
        <v>169</v>
      </c>
      <c r="E107" s="24" t="s">
        <v>31</v>
      </c>
      <c r="F107" s="25">
        <v>36</v>
      </c>
      <c r="G107" s="33">
        <v>0</v>
      </c>
      <c r="H107" s="10">
        <f>G107*F107</f>
        <v>0</v>
      </c>
    </row>
    <row r="108" spans="1:11" ht="22.5" customHeight="1">
      <c r="B108" s="54">
        <v>66</v>
      </c>
      <c r="C108" s="106"/>
      <c r="D108" s="107" t="s">
        <v>170</v>
      </c>
      <c r="E108" s="108" t="s">
        <v>31</v>
      </c>
      <c r="F108" s="25">
        <v>2</v>
      </c>
      <c r="G108" s="32">
        <v>0</v>
      </c>
      <c r="H108" s="10">
        <f>G108*F108</f>
        <v>0</v>
      </c>
    </row>
    <row r="109" spans="1:11">
      <c r="B109" s="35"/>
      <c r="C109" s="35" t="s">
        <v>234</v>
      </c>
      <c r="D109" s="36" t="s">
        <v>94</v>
      </c>
      <c r="E109" s="37" t="s">
        <v>13</v>
      </c>
      <c r="F109" s="38" t="s">
        <v>13</v>
      </c>
      <c r="G109" s="37" t="s">
        <v>13</v>
      </c>
      <c r="H109" s="37" t="s">
        <v>13</v>
      </c>
      <c r="I109" s="50"/>
    </row>
    <row r="110" spans="1:11">
      <c r="B110" s="39"/>
      <c r="C110" s="127" t="s">
        <v>234</v>
      </c>
      <c r="D110" s="41" t="s">
        <v>233</v>
      </c>
      <c r="E110" s="39"/>
      <c r="F110" s="109"/>
      <c r="G110" s="109"/>
      <c r="H110" s="109"/>
      <c r="I110" s="50"/>
    </row>
    <row r="111" spans="1:11" ht="24" customHeight="1">
      <c r="B111" s="40">
        <v>67</v>
      </c>
      <c r="C111" s="39"/>
      <c r="D111" s="39" t="s">
        <v>95</v>
      </c>
      <c r="E111" s="40" t="s">
        <v>26</v>
      </c>
      <c r="F111" s="110">
        <f>225*12</f>
        <v>2700</v>
      </c>
      <c r="G111" s="110">
        <v>0</v>
      </c>
      <c r="H111" s="110">
        <f>F111*G111</f>
        <v>0</v>
      </c>
      <c r="I111" s="50"/>
    </row>
    <row r="112" spans="1:11" ht="22.5">
      <c r="B112" s="40">
        <v>68</v>
      </c>
      <c r="C112" s="39"/>
      <c r="D112" s="39" t="s">
        <v>96</v>
      </c>
      <c r="E112" s="40" t="s">
        <v>113</v>
      </c>
      <c r="F112" s="110">
        <v>881.75</v>
      </c>
      <c r="G112" s="110">
        <v>0</v>
      </c>
      <c r="H112" s="110">
        <f t="shared" ref="H112:H133" si="6">F112*G112</f>
        <v>0</v>
      </c>
      <c r="I112" s="50"/>
    </row>
    <row r="113" spans="2:11" ht="48.75" customHeight="1">
      <c r="B113" s="40">
        <v>69</v>
      </c>
      <c r="C113" s="39"/>
      <c r="D113" s="39" t="s">
        <v>160</v>
      </c>
      <c r="E113" s="40" t="s">
        <v>114</v>
      </c>
      <c r="F113" s="110">
        <v>8817.48</v>
      </c>
      <c r="G113" s="110">
        <v>0</v>
      </c>
      <c r="H113" s="110">
        <f t="shared" si="6"/>
        <v>0</v>
      </c>
      <c r="I113" s="50"/>
    </row>
    <row r="114" spans="2:11">
      <c r="B114" s="40"/>
      <c r="C114" s="127" t="s">
        <v>234</v>
      </c>
      <c r="D114" s="41" t="s">
        <v>97</v>
      </c>
      <c r="E114" s="40"/>
      <c r="F114" s="110"/>
      <c r="G114" s="110"/>
      <c r="H114" s="110"/>
      <c r="I114" s="50"/>
    </row>
    <row r="115" spans="2:11" ht="33.75" customHeight="1">
      <c r="B115" s="40">
        <v>70</v>
      </c>
      <c r="C115" s="39"/>
      <c r="D115" s="39" t="s">
        <v>98</v>
      </c>
      <c r="E115" s="40" t="s">
        <v>113</v>
      </c>
      <c r="F115" s="110">
        <f>(F116+F117+F118+F119)*1*0.2</f>
        <v>699.8</v>
      </c>
      <c r="G115" s="110">
        <v>0</v>
      </c>
      <c r="H115" s="110">
        <f t="shared" si="6"/>
        <v>0</v>
      </c>
      <c r="I115" s="50"/>
    </row>
    <row r="116" spans="2:11" ht="22.5">
      <c r="B116" s="40">
        <v>71</v>
      </c>
      <c r="C116" s="39"/>
      <c r="D116" s="39" t="s">
        <v>99</v>
      </c>
      <c r="E116" s="40" t="s">
        <v>33</v>
      </c>
      <c r="F116" s="110">
        <v>83</v>
      </c>
      <c r="G116" s="110">
        <v>0</v>
      </c>
      <c r="H116" s="110">
        <f t="shared" si="6"/>
        <v>0</v>
      </c>
      <c r="I116" s="50"/>
      <c r="J116" s="50"/>
      <c r="K116" s="50"/>
    </row>
    <row r="117" spans="2:11" ht="22.5">
      <c r="B117" s="40">
        <v>72</v>
      </c>
      <c r="C117" s="39"/>
      <c r="D117" s="39" t="s">
        <v>100</v>
      </c>
      <c r="E117" s="40" t="s">
        <v>33</v>
      </c>
      <c r="F117" s="110">
        <v>586</v>
      </c>
      <c r="G117" s="110">
        <v>0</v>
      </c>
      <c r="H117" s="110">
        <f t="shared" si="6"/>
        <v>0</v>
      </c>
      <c r="I117" s="50"/>
      <c r="J117" s="50"/>
      <c r="K117" s="50"/>
    </row>
    <row r="118" spans="2:11" ht="22.5">
      <c r="B118" s="40">
        <v>73</v>
      </c>
      <c r="C118" s="39"/>
      <c r="D118" s="39" t="s">
        <v>161</v>
      </c>
      <c r="E118" s="40" t="s">
        <v>33</v>
      </c>
      <c r="F118" s="110">
        <v>1238</v>
      </c>
      <c r="G118" s="110">
        <v>0</v>
      </c>
      <c r="H118" s="110">
        <f t="shared" si="6"/>
        <v>0</v>
      </c>
    </row>
    <row r="119" spans="2:11" ht="22.5">
      <c r="B119" s="40">
        <v>74</v>
      </c>
      <c r="C119" s="39"/>
      <c r="D119" s="39" t="s">
        <v>101</v>
      </c>
      <c r="E119" s="40" t="s">
        <v>33</v>
      </c>
      <c r="F119" s="110">
        <v>1592</v>
      </c>
      <c r="G119" s="110">
        <v>0</v>
      </c>
      <c r="H119" s="110">
        <f t="shared" si="6"/>
        <v>0</v>
      </c>
    </row>
    <row r="120" spans="2:11" ht="32.25" customHeight="1">
      <c r="B120" s="40">
        <v>75</v>
      </c>
      <c r="C120" s="39"/>
      <c r="D120" s="39" t="s">
        <v>102</v>
      </c>
      <c r="E120" s="40" t="s">
        <v>31</v>
      </c>
      <c r="F120" s="110">
        <v>3</v>
      </c>
      <c r="G120" s="110">
        <v>0</v>
      </c>
      <c r="H120" s="110">
        <f t="shared" si="6"/>
        <v>0</v>
      </c>
    </row>
    <row r="121" spans="2:11" ht="32.25" customHeight="1">
      <c r="B121" s="40">
        <v>76</v>
      </c>
      <c r="C121" s="39"/>
      <c r="D121" s="39" t="s">
        <v>103</v>
      </c>
      <c r="E121" s="40" t="s">
        <v>114</v>
      </c>
      <c r="F121" s="110">
        <f>F115</f>
        <v>699.8</v>
      </c>
      <c r="G121" s="110">
        <v>0</v>
      </c>
      <c r="H121" s="110">
        <f t="shared" si="6"/>
        <v>0</v>
      </c>
    </row>
    <row r="122" spans="2:11">
      <c r="B122" s="40"/>
      <c r="C122" s="127" t="s">
        <v>234</v>
      </c>
      <c r="D122" s="41" t="s">
        <v>104</v>
      </c>
      <c r="E122" s="40"/>
      <c r="F122" s="110"/>
      <c r="G122" s="110"/>
      <c r="H122" s="110"/>
    </row>
    <row r="123" spans="2:11" ht="22.5">
      <c r="B123" s="40">
        <v>77</v>
      </c>
      <c r="C123" s="39"/>
      <c r="D123" s="39" t="s">
        <v>105</v>
      </c>
      <c r="E123" s="40" t="s">
        <v>114</v>
      </c>
      <c r="F123" s="110">
        <f>1*1*0.15*(F125+F127+F128)</f>
        <v>44.25</v>
      </c>
      <c r="G123" s="110">
        <v>0</v>
      </c>
      <c r="H123" s="110">
        <f t="shared" si="6"/>
        <v>0</v>
      </c>
    </row>
    <row r="124" spans="2:11" ht="22.5">
      <c r="B124" s="40">
        <v>78</v>
      </c>
      <c r="C124" s="39"/>
      <c r="D124" s="39" t="s">
        <v>106</v>
      </c>
      <c r="E124" s="40" t="s">
        <v>31</v>
      </c>
      <c r="F124" s="110">
        <v>4</v>
      </c>
      <c r="G124" s="110">
        <v>0</v>
      </c>
      <c r="H124" s="110">
        <f t="shared" si="6"/>
        <v>0</v>
      </c>
    </row>
    <row r="125" spans="2:11" ht="22.5">
      <c r="B125" s="40">
        <v>79</v>
      </c>
      <c r="C125" s="39"/>
      <c r="D125" s="39" t="s">
        <v>162</v>
      </c>
      <c r="E125" s="40" t="s">
        <v>31</v>
      </c>
      <c r="F125" s="110">
        <v>4</v>
      </c>
      <c r="G125" s="110">
        <v>0</v>
      </c>
      <c r="H125" s="110">
        <f t="shared" si="6"/>
        <v>0</v>
      </c>
    </row>
    <row r="126" spans="2:11" ht="22.5">
      <c r="B126" s="40">
        <v>80</v>
      </c>
      <c r="C126" s="39"/>
      <c r="D126" s="39" t="s">
        <v>107</v>
      </c>
      <c r="E126" s="40" t="s">
        <v>31</v>
      </c>
      <c r="F126" s="110">
        <v>81</v>
      </c>
      <c r="G126" s="110">
        <v>0</v>
      </c>
      <c r="H126" s="110">
        <f t="shared" si="6"/>
        <v>0</v>
      </c>
    </row>
    <row r="127" spans="2:11" ht="22.5">
      <c r="B127" s="40">
        <v>81</v>
      </c>
      <c r="C127" s="39"/>
      <c r="D127" s="39" t="s">
        <v>163</v>
      </c>
      <c r="E127" s="40" t="s">
        <v>31</v>
      </c>
      <c r="F127" s="110">
        <v>81</v>
      </c>
      <c r="G127" s="110">
        <v>0</v>
      </c>
      <c r="H127" s="110">
        <f t="shared" si="6"/>
        <v>0</v>
      </c>
    </row>
    <row r="128" spans="2:11" ht="33.75">
      <c r="B128" s="40">
        <v>82</v>
      </c>
      <c r="C128" s="39"/>
      <c r="D128" s="39" t="s">
        <v>108</v>
      </c>
      <c r="E128" s="40" t="s">
        <v>31</v>
      </c>
      <c r="F128" s="110">
        <v>210</v>
      </c>
      <c r="G128" s="110">
        <v>0</v>
      </c>
      <c r="H128" s="110">
        <f t="shared" si="6"/>
        <v>0</v>
      </c>
    </row>
    <row r="129" spans="2:8" ht="33.75">
      <c r="B129" s="40">
        <v>83</v>
      </c>
      <c r="C129" s="39"/>
      <c r="D129" s="39" t="s">
        <v>109</v>
      </c>
      <c r="E129" s="40" t="s">
        <v>114</v>
      </c>
      <c r="F129" s="110">
        <v>10140</v>
      </c>
      <c r="G129" s="110">
        <v>0</v>
      </c>
      <c r="H129" s="110">
        <f t="shared" si="6"/>
        <v>0</v>
      </c>
    </row>
    <row r="130" spans="2:8">
      <c r="B130" s="40"/>
      <c r="C130" s="127" t="s">
        <v>234</v>
      </c>
      <c r="D130" s="41" t="s">
        <v>110</v>
      </c>
      <c r="E130" s="40"/>
      <c r="F130" s="110"/>
      <c r="G130" s="110"/>
      <c r="H130" s="110"/>
    </row>
    <row r="131" spans="2:8" ht="22.5">
      <c r="B131" s="40">
        <v>84</v>
      </c>
      <c r="C131" s="39"/>
      <c r="D131" s="39" t="s">
        <v>111</v>
      </c>
      <c r="E131" s="40" t="s">
        <v>114</v>
      </c>
      <c r="F131" s="110">
        <f>0.9*0.6*2*210</f>
        <v>226.8</v>
      </c>
      <c r="G131" s="110">
        <v>0</v>
      </c>
      <c r="H131" s="110">
        <f t="shared" si="6"/>
        <v>0</v>
      </c>
    </row>
    <row r="132" spans="2:8">
      <c r="B132" s="40"/>
      <c r="C132" s="127" t="s">
        <v>234</v>
      </c>
      <c r="D132" s="41" t="s">
        <v>164</v>
      </c>
      <c r="E132" s="40"/>
      <c r="F132" s="110"/>
      <c r="G132" s="110"/>
      <c r="H132" s="110"/>
    </row>
    <row r="133" spans="2:8" ht="45">
      <c r="B133" s="43">
        <v>85</v>
      </c>
      <c r="C133" s="39"/>
      <c r="D133" s="39" t="s">
        <v>165</v>
      </c>
      <c r="E133" s="40" t="s">
        <v>33</v>
      </c>
      <c r="F133" s="110">
        <v>200</v>
      </c>
      <c r="G133" s="110">
        <v>0</v>
      </c>
      <c r="H133" s="110">
        <f t="shared" si="6"/>
        <v>0</v>
      </c>
    </row>
    <row r="134" spans="2:8" ht="27.75" customHeight="1">
      <c r="B134" s="35"/>
      <c r="C134" s="130" t="s">
        <v>115</v>
      </c>
      <c r="D134" s="131" t="s">
        <v>171</v>
      </c>
      <c r="E134" s="132" t="s">
        <v>13</v>
      </c>
      <c r="F134" s="113" t="s">
        <v>13</v>
      </c>
      <c r="G134" s="133" t="s">
        <v>13</v>
      </c>
      <c r="H134" s="134" t="s">
        <v>13</v>
      </c>
    </row>
    <row r="135" spans="2:8" ht="22.5">
      <c r="B135" s="54">
        <v>86</v>
      </c>
      <c r="C135" s="12" t="s">
        <v>172</v>
      </c>
      <c r="D135" s="39" t="s">
        <v>173</v>
      </c>
      <c r="E135" s="2" t="s">
        <v>18</v>
      </c>
      <c r="F135" s="34">
        <v>1</v>
      </c>
      <c r="G135" s="114">
        <v>0</v>
      </c>
      <c r="H135" s="115">
        <f>F135*G135</f>
        <v>0</v>
      </c>
    </row>
    <row r="136" spans="2:8" ht="22.5">
      <c r="B136" s="55" t="s">
        <v>284</v>
      </c>
      <c r="C136" s="89" t="s">
        <v>174</v>
      </c>
      <c r="D136" s="39" t="s">
        <v>175</v>
      </c>
      <c r="E136" s="2" t="s">
        <v>30</v>
      </c>
      <c r="F136" s="34">
        <v>281.60000000000002</v>
      </c>
      <c r="G136" s="116">
        <v>0</v>
      </c>
      <c r="H136" s="117">
        <f>F136*G136</f>
        <v>0</v>
      </c>
    </row>
    <row r="137" spans="2:8" ht="22.5">
      <c r="B137" s="54">
        <v>88</v>
      </c>
      <c r="C137" s="89" t="s">
        <v>176</v>
      </c>
      <c r="D137" s="39" t="s">
        <v>177</v>
      </c>
      <c r="E137" s="2" t="s">
        <v>178</v>
      </c>
      <c r="F137" s="34">
        <v>880</v>
      </c>
      <c r="G137" s="116">
        <v>0</v>
      </c>
      <c r="H137" s="117">
        <f t="shared" ref="H137:H155" si="7">F137*G137</f>
        <v>0</v>
      </c>
    </row>
    <row r="138" spans="2:8" ht="22.5">
      <c r="B138" s="55" t="s">
        <v>285</v>
      </c>
      <c r="C138" s="7" t="s">
        <v>179</v>
      </c>
      <c r="D138" s="39" t="s">
        <v>180</v>
      </c>
      <c r="E138" s="2" t="s">
        <v>33</v>
      </c>
      <c r="F138" s="34">
        <v>23</v>
      </c>
      <c r="G138" s="114">
        <v>0</v>
      </c>
      <c r="H138" s="117">
        <f t="shared" si="7"/>
        <v>0</v>
      </c>
    </row>
    <row r="139" spans="2:8" ht="22.5">
      <c r="B139" s="54">
        <v>90</v>
      </c>
      <c r="C139" s="7" t="s">
        <v>179</v>
      </c>
      <c r="D139" s="39" t="s">
        <v>181</v>
      </c>
      <c r="E139" s="2" t="s">
        <v>33</v>
      </c>
      <c r="F139" s="34">
        <v>195</v>
      </c>
      <c r="G139" s="114">
        <v>0</v>
      </c>
      <c r="H139" s="117">
        <f t="shared" si="7"/>
        <v>0</v>
      </c>
    </row>
    <row r="140" spans="2:8" ht="22.5">
      <c r="B140" s="55" t="s">
        <v>286</v>
      </c>
      <c r="C140" s="7" t="s">
        <v>182</v>
      </c>
      <c r="D140" s="39" t="s">
        <v>183</v>
      </c>
      <c r="E140" s="2" t="s">
        <v>33</v>
      </c>
      <c r="F140" s="34">
        <v>945</v>
      </c>
      <c r="G140" s="114">
        <v>0</v>
      </c>
      <c r="H140" s="117">
        <f t="shared" si="7"/>
        <v>0</v>
      </c>
    </row>
    <row r="141" spans="2:8" ht="22.5">
      <c r="B141" s="54">
        <v>92</v>
      </c>
      <c r="C141" s="7" t="s">
        <v>184</v>
      </c>
      <c r="D141" s="39" t="s">
        <v>185</v>
      </c>
      <c r="E141" s="2" t="s">
        <v>33</v>
      </c>
      <c r="F141" s="34">
        <v>218</v>
      </c>
      <c r="G141" s="114">
        <v>0</v>
      </c>
      <c r="H141" s="117">
        <f t="shared" si="7"/>
        <v>0</v>
      </c>
    </row>
    <row r="142" spans="2:8" ht="22.5">
      <c r="B142" s="55" t="s">
        <v>287</v>
      </c>
      <c r="C142" s="7" t="s">
        <v>186</v>
      </c>
      <c r="D142" s="39" t="s">
        <v>187</v>
      </c>
      <c r="E142" s="2" t="s">
        <v>33</v>
      </c>
      <c r="F142" s="34">
        <v>21</v>
      </c>
      <c r="G142" s="114">
        <v>0</v>
      </c>
      <c r="H142" s="117">
        <f t="shared" si="7"/>
        <v>0</v>
      </c>
    </row>
    <row r="143" spans="2:8" ht="33.75">
      <c r="B143" s="54">
        <v>94</v>
      </c>
      <c r="C143" s="7" t="s">
        <v>188</v>
      </c>
      <c r="D143" s="39" t="s">
        <v>189</v>
      </c>
      <c r="E143" s="2" t="s">
        <v>33</v>
      </c>
      <c r="F143" s="34">
        <v>9</v>
      </c>
      <c r="G143" s="114">
        <v>0</v>
      </c>
      <c r="H143" s="117">
        <f t="shared" si="7"/>
        <v>0</v>
      </c>
    </row>
    <row r="144" spans="2:8" ht="22.5">
      <c r="B144" s="55" t="s">
        <v>288</v>
      </c>
      <c r="C144" s="7" t="s">
        <v>190</v>
      </c>
      <c r="D144" s="39" t="s">
        <v>191</v>
      </c>
      <c r="E144" s="2" t="s">
        <v>18</v>
      </c>
      <c r="F144" s="34">
        <v>2</v>
      </c>
      <c r="G144" s="114">
        <v>0</v>
      </c>
      <c r="H144" s="117">
        <f t="shared" si="7"/>
        <v>0</v>
      </c>
    </row>
    <row r="145" spans="2:8" ht="33.75">
      <c r="B145" s="54">
        <v>96</v>
      </c>
      <c r="C145" s="7" t="s">
        <v>192</v>
      </c>
      <c r="D145" s="39" t="s">
        <v>193</v>
      </c>
      <c r="E145" s="2" t="s">
        <v>18</v>
      </c>
      <c r="F145" s="34">
        <v>52</v>
      </c>
      <c r="G145" s="114">
        <v>0</v>
      </c>
      <c r="H145" s="117">
        <f t="shared" si="7"/>
        <v>0</v>
      </c>
    </row>
    <row r="146" spans="2:8" ht="22.5">
      <c r="B146" s="55" t="s">
        <v>289</v>
      </c>
      <c r="C146" s="7" t="s">
        <v>194</v>
      </c>
      <c r="D146" s="39" t="s">
        <v>195</v>
      </c>
      <c r="E146" s="2" t="s">
        <v>33</v>
      </c>
      <c r="F146" s="34">
        <v>1054</v>
      </c>
      <c r="G146" s="114">
        <v>0</v>
      </c>
      <c r="H146" s="117">
        <f t="shared" si="7"/>
        <v>0</v>
      </c>
    </row>
    <row r="147" spans="2:8" ht="45">
      <c r="B147" s="54">
        <v>98</v>
      </c>
      <c r="C147" s="7" t="s">
        <v>196</v>
      </c>
      <c r="D147" s="39" t="s">
        <v>197</v>
      </c>
      <c r="E147" s="2" t="s">
        <v>18</v>
      </c>
      <c r="F147" s="34">
        <v>22</v>
      </c>
      <c r="G147" s="114">
        <v>0</v>
      </c>
      <c r="H147" s="117">
        <f t="shared" si="7"/>
        <v>0</v>
      </c>
    </row>
    <row r="148" spans="2:8" ht="22.5">
      <c r="B148" s="55" t="s">
        <v>290</v>
      </c>
      <c r="C148" s="7" t="s">
        <v>198</v>
      </c>
      <c r="D148" s="39" t="s">
        <v>199</v>
      </c>
      <c r="E148" s="2" t="s">
        <v>18</v>
      </c>
      <c r="F148" s="34">
        <v>22</v>
      </c>
      <c r="G148" s="114">
        <v>0</v>
      </c>
      <c r="H148" s="117">
        <f t="shared" si="7"/>
        <v>0</v>
      </c>
    </row>
    <row r="149" spans="2:8" ht="22.5">
      <c r="B149" s="54">
        <v>100</v>
      </c>
      <c r="C149" s="7" t="s">
        <v>200</v>
      </c>
      <c r="D149" s="39" t="s">
        <v>201</v>
      </c>
      <c r="E149" s="2" t="s">
        <v>18</v>
      </c>
      <c r="F149" s="34">
        <v>22</v>
      </c>
      <c r="G149" s="114">
        <v>0</v>
      </c>
      <c r="H149" s="117">
        <f t="shared" si="7"/>
        <v>0</v>
      </c>
    </row>
    <row r="150" spans="2:8" ht="33.75">
      <c r="B150" s="55" t="s">
        <v>291</v>
      </c>
      <c r="C150" s="7" t="s">
        <v>202</v>
      </c>
      <c r="D150" s="39" t="s">
        <v>203</v>
      </c>
      <c r="E150" s="2" t="s">
        <v>204</v>
      </c>
      <c r="F150" s="34">
        <v>22</v>
      </c>
      <c r="G150" s="114">
        <v>0</v>
      </c>
      <c r="H150" s="117">
        <f t="shared" si="7"/>
        <v>0</v>
      </c>
    </row>
    <row r="151" spans="2:8" ht="22.5">
      <c r="B151" s="54">
        <v>102</v>
      </c>
      <c r="C151" s="7" t="s">
        <v>205</v>
      </c>
      <c r="D151" s="39" t="s">
        <v>206</v>
      </c>
      <c r="E151" s="2" t="s">
        <v>207</v>
      </c>
      <c r="F151" s="34">
        <v>24</v>
      </c>
      <c r="G151" s="114">
        <v>0</v>
      </c>
      <c r="H151" s="117">
        <f t="shared" si="7"/>
        <v>0</v>
      </c>
    </row>
    <row r="152" spans="2:8" ht="22.5">
      <c r="B152" s="55" t="s">
        <v>292</v>
      </c>
      <c r="C152" s="7" t="s">
        <v>208</v>
      </c>
      <c r="D152" s="39" t="s">
        <v>209</v>
      </c>
      <c r="E152" s="2" t="s">
        <v>18</v>
      </c>
      <c r="F152" s="34">
        <v>24</v>
      </c>
      <c r="G152" s="114">
        <v>0</v>
      </c>
      <c r="H152" s="117">
        <f t="shared" si="7"/>
        <v>0</v>
      </c>
    </row>
    <row r="153" spans="2:8" ht="22.5">
      <c r="B153" s="54">
        <v>104</v>
      </c>
      <c r="C153" s="7" t="s">
        <v>210</v>
      </c>
      <c r="D153" s="39" t="s">
        <v>211</v>
      </c>
      <c r="E153" s="2" t="s">
        <v>18</v>
      </c>
      <c r="F153" s="34">
        <v>24</v>
      </c>
      <c r="G153" s="114">
        <v>0</v>
      </c>
      <c r="H153" s="117">
        <f t="shared" si="7"/>
        <v>0</v>
      </c>
    </row>
    <row r="154" spans="2:8" ht="22.5">
      <c r="B154" s="128" t="s">
        <v>293</v>
      </c>
      <c r="C154" s="118" t="s">
        <v>212</v>
      </c>
      <c r="D154" s="42" t="s">
        <v>213</v>
      </c>
      <c r="E154" s="119" t="s">
        <v>30</v>
      </c>
      <c r="F154" s="120">
        <v>211.2</v>
      </c>
      <c r="G154" s="121">
        <v>0</v>
      </c>
      <c r="H154" s="122">
        <f t="shared" si="7"/>
        <v>0</v>
      </c>
    </row>
    <row r="155" spans="2:8" ht="22.5">
      <c r="B155" s="89" t="s">
        <v>279</v>
      </c>
      <c r="C155" s="7" t="s">
        <v>214</v>
      </c>
      <c r="D155" s="39" t="s">
        <v>215</v>
      </c>
      <c r="E155" s="2" t="s">
        <v>18</v>
      </c>
      <c r="F155" s="34">
        <v>1</v>
      </c>
      <c r="G155" s="114">
        <v>0</v>
      </c>
      <c r="H155" s="123">
        <f t="shared" si="7"/>
        <v>0</v>
      </c>
    </row>
    <row r="156" spans="2:8" ht="33.75">
      <c r="B156" s="35"/>
      <c r="C156" s="130" t="s">
        <v>115</v>
      </c>
      <c r="D156" s="131" t="s">
        <v>270</v>
      </c>
      <c r="E156" s="132" t="s">
        <v>13</v>
      </c>
      <c r="F156" s="113" t="s">
        <v>13</v>
      </c>
      <c r="G156" s="133" t="s">
        <v>13</v>
      </c>
      <c r="H156" s="134" t="s">
        <v>13</v>
      </c>
    </row>
    <row r="157" spans="2:8">
      <c r="B157" s="63"/>
      <c r="C157" s="64" t="s">
        <v>27</v>
      </c>
      <c r="D157" s="65" t="s">
        <v>28</v>
      </c>
      <c r="E157" s="67" t="s">
        <v>13</v>
      </c>
      <c r="F157" s="85" t="s">
        <v>13</v>
      </c>
      <c r="G157" s="67" t="s">
        <v>13</v>
      </c>
      <c r="H157" s="68" t="s">
        <v>13</v>
      </c>
    </row>
    <row r="158" spans="2:8" ht="36" customHeight="1">
      <c r="B158" s="55" t="s">
        <v>265</v>
      </c>
      <c r="C158" s="12"/>
      <c r="D158" s="30" t="s">
        <v>236</v>
      </c>
      <c r="E158" s="25" t="s">
        <v>30</v>
      </c>
      <c r="F158" s="25">
        <v>131</v>
      </c>
      <c r="G158" s="33">
        <v>0</v>
      </c>
      <c r="H158" s="26">
        <f>F158*G158</f>
        <v>0</v>
      </c>
    </row>
    <row r="159" spans="2:8" ht="44.25" customHeight="1">
      <c r="B159" s="55" t="s">
        <v>280</v>
      </c>
      <c r="C159" s="12"/>
      <c r="D159" s="30" t="s">
        <v>268</v>
      </c>
      <c r="E159" s="25" t="s">
        <v>30</v>
      </c>
      <c r="F159" s="25">
        <v>76</v>
      </c>
      <c r="G159" s="33">
        <v>0</v>
      </c>
      <c r="H159" s="26">
        <f>F159*G159</f>
        <v>0</v>
      </c>
    </row>
    <row r="160" spans="2:8" s="45" customFormat="1">
      <c r="B160" s="63"/>
      <c r="C160" s="64" t="s">
        <v>34</v>
      </c>
      <c r="D160" s="65" t="s">
        <v>35</v>
      </c>
      <c r="E160" s="67" t="s">
        <v>13</v>
      </c>
      <c r="F160" s="85" t="s">
        <v>13</v>
      </c>
      <c r="G160" s="67" t="s">
        <v>13</v>
      </c>
      <c r="H160" s="68" t="s">
        <v>13</v>
      </c>
    </row>
    <row r="161" spans="1:12" ht="22.5">
      <c r="B161" s="55"/>
      <c r="C161" s="1" t="s">
        <v>36</v>
      </c>
      <c r="D161" s="11" t="s">
        <v>37</v>
      </c>
      <c r="E161" s="25" t="s">
        <v>13</v>
      </c>
      <c r="F161" s="33" t="s">
        <v>13</v>
      </c>
      <c r="G161" s="25" t="s">
        <v>13</v>
      </c>
      <c r="H161" s="26" t="s">
        <v>13</v>
      </c>
    </row>
    <row r="162" spans="1:12" ht="31.5" customHeight="1">
      <c r="B162" s="54">
        <v>109</v>
      </c>
      <c r="C162" s="1"/>
      <c r="D162" s="30" t="s">
        <v>245</v>
      </c>
      <c r="E162" s="25" t="s">
        <v>19</v>
      </c>
      <c r="F162" s="25">
        <v>913.5</v>
      </c>
      <c r="G162" s="33">
        <v>0</v>
      </c>
      <c r="H162" s="26">
        <f>F162*G162</f>
        <v>0</v>
      </c>
    </row>
    <row r="163" spans="1:12" ht="31.5" customHeight="1">
      <c r="B163" s="55" t="s">
        <v>294</v>
      </c>
      <c r="C163" s="12"/>
      <c r="D163" s="30" t="s">
        <v>246</v>
      </c>
      <c r="E163" s="25" t="s">
        <v>19</v>
      </c>
      <c r="F163" s="25">
        <v>2122.7800000000002</v>
      </c>
      <c r="G163" s="33">
        <v>0</v>
      </c>
      <c r="H163" s="26">
        <f>F163*G163</f>
        <v>0</v>
      </c>
    </row>
    <row r="164" spans="1:12" ht="34.5" customHeight="1">
      <c r="B164" s="54"/>
      <c r="C164" s="1" t="s">
        <v>40</v>
      </c>
      <c r="D164" s="11" t="s">
        <v>86</v>
      </c>
      <c r="E164" s="25" t="s">
        <v>13</v>
      </c>
      <c r="F164" s="25" t="s">
        <v>13</v>
      </c>
      <c r="G164" s="33" t="s">
        <v>13</v>
      </c>
      <c r="H164" s="26" t="s">
        <v>13</v>
      </c>
    </row>
    <row r="165" spans="1:12" ht="31.5" customHeight="1">
      <c r="B165" s="55" t="s">
        <v>266</v>
      </c>
      <c r="C165" s="12"/>
      <c r="D165" s="30" t="s">
        <v>247</v>
      </c>
      <c r="E165" s="25" t="s">
        <v>19</v>
      </c>
      <c r="F165" s="25">
        <v>227.52</v>
      </c>
      <c r="G165" s="33">
        <v>0</v>
      </c>
      <c r="H165" s="26">
        <f>F165*G165</f>
        <v>0</v>
      </c>
    </row>
    <row r="166" spans="1:12" ht="22.5">
      <c r="B166" s="54">
        <v>112</v>
      </c>
      <c r="C166" s="12"/>
      <c r="D166" s="30" t="s">
        <v>249</v>
      </c>
      <c r="E166" s="25" t="s">
        <v>19</v>
      </c>
      <c r="F166" s="25">
        <v>913.5</v>
      </c>
      <c r="G166" s="33">
        <v>0</v>
      </c>
      <c r="H166" s="26">
        <f>F166*G166</f>
        <v>0</v>
      </c>
    </row>
    <row r="167" spans="1:12" ht="22.5">
      <c r="B167" s="55"/>
      <c r="C167" s="1" t="s">
        <v>41</v>
      </c>
      <c r="D167" s="11" t="s">
        <v>71</v>
      </c>
      <c r="E167" s="25" t="s">
        <v>13</v>
      </c>
      <c r="F167" s="25" t="s">
        <v>13</v>
      </c>
      <c r="G167" s="33" t="s">
        <v>13</v>
      </c>
      <c r="H167" s="26" t="s">
        <v>13</v>
      </c>
    </row>
    <row r="168" spans="1:12" ht="33.75">
      <c r="B168" s="55" t="s">
        <v>295</v>
      </c>
      <c r="C168" s="1"/>
      <c r="D168" s="30" t="s">
        <v>251</v>
      </c>
      <c r="E168" s="25" t="s">
        <v>19</v>
      </c>
      <c r="F168" s="25">
        <v>959.18</v>
      </c>
      <c r="G168" s="33">
        <v>0</v>
      </c>
      <c r="H168" s="26">
        <f>G168*F168</f>
        <v>0</v>
      </c>
    </row>
    <row r="169" spans="1:12">
      <c r="B169" s="63"/>
      <c r="C169" s="64" t="s">
        <v>42</v>
      </c>
      <c r="D169" s="65" t="s">
        <v>43</v>
      </c>
      <c r="E169" s="66" t="s">
        <v>13</v>
      </c>
      <c r="F169" s="85" t="s">
        <v>13</v>
      </c>
      <c r="G169" s="67" t="s">
        <v>13</v>
      </c>
      <c r="H169" s="68" t="s">
        <v>13</v>
      </c>
    </row>
    <row r="170" spans="1:12">
      <c r="B170" s="54"/>
      <c r="C170" s="1" t="s">
        <v>59</v>
      </c>
      <c r="D170" s="29" t="s">
        <v>76</v>
      </c>
      <c r="E170" s="24" t="s">
        <v>13</v>
      </c>
      <c r="F170" s="33" t="s">
        <v>13</v>
      </c>
      <c r="G170" s="25" t="s">
        <v>13</v>
      </c>
      <c r="H170" s="26" t="s">
        <v>13</v>
      </c>
    </row>
    <row r="171" spans="1:12">
      <c r="B171" s="55"/>
      <c r="C171" s="1" t="s">
        <v>60</v>
      </c>
      <c r="D171" s="29" t="s">
        <v>89</v>
      </c>
      <c r="E171" s="24" t="s">
        <v>13</v>
      </c>
      <c r="F171" s="33" t="s">
        <v>13</v>
      </c>
      <c r="G171" s="25" t="s">
        <v>13</v>
      </c>
      <c r="H171" s="26" t="s">
        <v>13</v>
      </c>
    </row>
    <row r="172" spans="1:12" s="51" customFormat="1" ht="23.25" customHeight="1">
      <c r="A172" s="44"/>
      <c r="B172" s="54">
        <v>114</v>
      </c>
      <c r="C172" s="12"/>
      <c r="D172" s="94" t="s">
        <v>237</v>
      </c>
      <c r="E172" s="24" t="s">
        <v>19</v>
      </c>
      <c r="F172" s="25">
        <v>1036.83</v>
      </c>
      <c r="G172" s="33">
        <v>0</v>
      </c>
      <c r="H172" s="26">
        <f>F172*G172</f>
        <v>0</v>
      </c>
      <c r="J172" s="44"/>
      <c r="K172" s="44"/>
      <c r="L172" s="52"/>
    </row>
    <row r="173" spans="1:12" s="51" customFormat="1" ht="22.5">
      <c r="A173" s="44"/>
      <c r="B173" s="55" t="s">
        <v>296</v>
      </c>
      <c r="C173" s="12"/>
      <c r="D173" s="30" t="s">
        <v>238</v>
      </c>
      <c r="E173" s="24" t="s">
        <v>19</v>
      </c>
      <c r="F173" s="25">
        <v>27.21</v>
      </c>
      <c r="G173" s="33">
        <v>0</v>
      </c>
      <c r="H173" s="26">
        <f>F173*G173</f>
        <v>0</v>
      </c>
      <c r="J173" s="44"/>
      <c r="K173" s="44"/>
      <c r="L173" s="52"/>
    </row>
    <row r="174" spans="1:12">
      <c r="B174" s="54"/>
      <c r="C174" s="1" t="s">
        <v>61</v>
      </c>
      <c r="D174" s="29" t="s">
        <v>90</v>
      </c>
      <c r="E174" s="24" t="s">
        <v>13</v>
      </c>
      <c r="F174" s="25" t="s">
        <v>13</v>
      </c>
      <c r="G174" s="33" t="s">
        <v>13</v>
      </c>
      <c r="H174" s="26" t="s">
        <v>13</v>
      </c>
    </row>
    <row r="175" spans="1:12" s="51" customFormat="1" ht="23.25" customHeight="1">
      <c r="A175" s="44"/>
      <c r="B175" s="55" t="s">
        <v>281</v>
      </c>
      <c r="C175" s="1"/>
      <c r="D175" s="30" t="s">
        <v>239</v>
      </c>
      <c r="E175" s="24" t="s">
        <v>19</v>
      </c>
      <c r="F175" s="25">
        <v>1057.57</v>
      </c>
      <c r="G175" s="33">
        <v>0</v>
      </c>
      <c r="H175" s="26">
        <f>G175*F175</f>
        <v>0</v>
      </c>
      <c r="J175" s="44"/>
      <c r="K175" s="44"/>
      <c r="L175" s="52"/>
    </row>
    <row r="176" spans="1:12" s="51" customFormat="1" ht="23.25" customHeight="1">
      <c r="A176" s="44"/>
      <c r="B176" s="54">
        <v>117</v>
      </c>
      <c r="C176" s="1"/>
      <c r="D176" s="30" t="s">
        <v>240</v>
      </c>
      <c r="E176" s="24" t="s">
        <v>19</v>
      </c>
      <c r="F176" s="25">
        <v>870</v>
      </c>
      <c r="G176" s="33">
        <v>0</v>
      </c>
      <c r="H176" s="26">
        <f>G176*F176</f>
        <v>0</v>
      </c>
      <c r="J176" s="44"/>
      <c r="K176" s="44"/>
      <c r="L176" s="52"/>
    </row>
    <row r="177" spans="1:12" s="51" customFormat="1" ht="23.25" customHeight="1">
      <c r="A177" s="44"/>
      <c r="B177" s="54">
        <v>118</v>
      </c>
      <c r="C177" s="1"/>
      <c r="D177" s="30" t="s">
        <v>269</v>
      </c>
      <c r="E177" s="24" t="s">
        <v>19</v>
      </c>
      <c r="F177" s="25">
        <v>27.21</v>
      </c>
      <c r="G177" s="33">
        <v>0</v>
      </c>
      <c r="H177" s="26">
        <f>G177*F177</f>
        <v>0</v>
      </c>
      <c r="J177" s="44"/>
      <c r="K177" s="44"/>
      <c r="L177" s="52"/>
    </row>
    <row r="178" spans="1:12" s="51" customFormat="1" ht="45">
      <c r="A178" s="44"/>
      <c r="B178" s="55" t="s">
        <v>297</v>
      </c>
      <c r="C178" s="1" t="s">
        <v>62</v>
      </c>
      <c r="D178" s="30" t="s">
        <v>253</v>
      </c>
      <c r="E178" s="24" t="s">
        <v>19</v>
      </c>
      <c r="F178" s="25">
        <v>168</v>
      </c>
      <c r="G178" s="33">
        <v>0</v>
      </c>
      <c r="H178" s="26">
        <f>F178*G178</f>
        <v>0</v>
      </c>
      <c r="J178" s="44"/>
      <c r="K178" s="44"/>
    </row>
    <row r="179" spans="1:12" s="51" customFormat="1">
      <c r="A179" s="44"/>
      <c r="B179" s="63"/>
      <c r="C179" s="95" t="s">
        <v>80</v>
      </c>
      <c r="D179" s="96" t="s">
        <v>81</v>
      </c>
      <c r="E179" s="85" t="s">
        <v>13</v>
      </c>
      <c r="F179" s="67" t="s">
        <v>13</v>
      </c>
      <c r="G179" s="97" t="s">
        <v>13</v>
      </c>
      <c r="H179" s="98" t="s">
        <v>13</v>
      </c>
      <c r="J179" s="44"/>
      <c r="K179" s="44"/>
    </row>
    <row r="180" spans="1:12" s="51" customFormat="1">
      <c r="A180" s="44"/>
      <c r="B180" s="55"/>
      <c r="C180" s="14" t="s">
        <v>79</v>
      </c>
      <c r="D180" s="15" t="s">
        <v>69</v>
      </c>
      <c r="E180" s="25" t="s">
        <v>13</v>
      </c>
      <c r="F180" s="33" t="s">
        <v>13</v>
      </c>
      <c r="G180" s="25" t="s">
        <v>13</v>
      </c>
      <c r="H180" s="26" t="s">
        <v>13</v>
      </c>
      <c r="J180" s="44"/>
      <c r="K180" s="44"/>
    </row>
    <row r="181" spans="1:12" ht="21.75" customHeight="1">
      <c r="B181" s="54">
        <v>120</v>
      </c>
      <c r="C181" s="14"/>
      <c r="D181" s="124" t="s">
        <v>241</v>
      </c>
      <c r="E181" s="25" t="s">
        <v>33</v>
      </c>
      <c r="F181" s="25">
        <v>10</v>
      </c>
      <c r="G181" s="33">
        <v>0</v>
      </c>
      <c r="H181" s="26">
        <f>G181*F181</f>
        <v>0</v>
      </c>
    </row>
    <row r="182" spans="1:12" ht="21.75" customHeight="1">
      <c r="B182" s="54">
        <v>121</v>
      </c>
      <c r="C182" s="14"/>
      <c r="D182" s="124" t="s">
        <v>242</v>
      </c>
      <c r="E182" s="25" t="s">
        <v>31</v>
      </c>
      <c r="F182" s="25">
        <v>2</v>
      </c>
      <c r="G182" s="33">
        <v>0</v>
      </c>
      <c r="H182" s="26">
        <f>G182*F182</f>
        <v>0</v>
      </c>
    </row>
    <row r="183" spans="1:12" ht="21.75" customHeight="1">
      <c r="B183" s="54">
        <v>122</v>
      </c>
      <c r="C183" s="1" t="s">
        <v>44</v>
      </c>
      <c r="D183" s="30" t="s">
        <v>264</v>
      </c>
      <c r="E183" s="24" t="s">
        <v>19</v>
      </c>
      <c r="F183" s="25">
        <v>230</v>
      </c>
      <c r="G183" s="33">
        <v>0</v>
      </c>
      <c r="H183" s="26">
        <f>F183*G183</f>
        <v>0</v>
      </c>
    </row>
    <row r="184" spans="1:12" s="51" customFormat="1">
      <c r="A184" s="44"/>
      <c r="B184" s="63"/>
      <c r="C184" s="64" t="s">
        <v>51</v>
      </c>
      <c r="D184" s="65" t="s">
        <v>52</v>
      </c>
      <c r="E184" s="66" t="s">
        <v>13</v>
      </c>
      <c r="F184" s="67" t="s">
        <v>13</v>
      </c>
      <c r="G184" s="67" t="s">
        <v>13</v>
      </c>
      <c r="H184" s="68" t="s">
        <v>13</v>
      </c>
      <c r="J184" s="44"/>
      <c r="K184" s="44"/>
    </row>
    <row r="185" spans="1:12" s="51" customFormat="1">
      <c r="A185" s="44"/>
      <c r="B185" s="55"/>
      <c r="C185" s="1" t="s">
        <v>64</v>
      </c>
      <c r="D185" s="11" t="s">
        <v>65</v>
      </c>
      <c r="E185" s="24" t="s">
        <v>13</v>
      </c>
      <c r="F185" s="33" t="s">
        <v>13</v>
      </c>
      <c r="G185" s="25" t="s">
        <v>13</v>
      </c>
      <c r="H185" s="26" t="s">
        <v>13</v>
      </c>
      <c r="J185" s="44"/>
      <c r="K185" s="44"/>
    </row>
    <row r="186" spans="1:12" s="51" customFormat="1" ht="33.75">
      <c r="A186" s="44"/>
      <c r="B186" s="54">
        <v>123</v>
      </c>
      <c r="C186" s="12"/>
      <c r="D186" s="30" t="s">
        <v>243</v>
      </c>
      <c r="E186" s="24" t="s">
        <v>26</v>
      </c>
      <c r="F186" s="25">
        <v>137.36000000000001</v>
      </c>
      <c r="G186" s="33">
        <v>0</v>
      </c>
      <c r="H186" s="26">
        <f>F186*G186</f>
        <v>0</v>
      </c>
      <c r="J186" s="44"/>
      <c r="K186" s="44"/>
    </row>
    <row r="187" spans="1:12" s="51" customFormat="1">
      <c r="A187" s="44"/>
      <c r="B187" s="54"/>
      <c r="C187" s="1" t="s">
        <v>66</v>
      </c>
      <c r="D187" s="11" t="s">
        <v>84</v>
      </c>
      <c r="E187" s="24" t="s">
        <v>13</v>
      </c>
      <c r="F187" s="25" t="s">
        <v>13</v>
      </c>
      <c r="G187" s="33" t="s">
        <v>13</v>
      </c>
      <c r="H187" s="26" t="s">
        <v>13</v>
      </c>
      <c r="J187" s="44"/>
      <c r="K187" s="44"/>
    </row>
    <row r="188" spans="1:12" s="51" customFormat="1" ht="33.75">
      <c r="A188" s="44"/>
      <c r="B188" s="55" t="s">
        <v>298</v>
      </c>
      <c r="C188" s="12"/>
      <c r="D188" s="30" t="s">
        <v>259</v>
      </c>
      <c r="E188" s="24" t="s">
        <v>19</v>
      </c>
      <c r="F188" s="25">
        <v>11.5</v>
      </c>
      <c r="G188" s="33">
        <v>0</v>
      </c>
      <c r="H188" s="26">
        <f>F188*G188</f>
        <v>0</v>
      </c>
      <c r="J188" s="44"/>
      <c r="K188" s="44"/>
    </row>
    <row r="189" spans="1:12" s="51" customFormat="1" ht="33.75">
      <c r="A189" s="44"/>
      <c r="B189" s="55" t="s">
        <v>267</v>
      </c>
      <c r="C189" s="12"/>
      <c r="D189" s="30" t="s">
        <v>260</v>
      </c>
      <c r="E189" s="24" t="s">
        <v>19</v>
      </c>
      <c r="F189" s="25">
        <v>69.84</v>
      </c>
      <c r="G189" s="33">
        <v>0</v>
      </c>
      <c r="H189" s="26">
        <f>F189*G189</f>
        <v>0</v>
      </c>
      <c r="J189" s="44"/>
      <c r="K189" s="44"/>
    </row>
    <row r="190" spans="1:12" s="51" customFormat="1" ht="28.5" customHeight="1">
      <c r="A190" s="44"/>
      <c r="B190" s="54">
        <v>126</v>
      </c>
      <c r="C190" s="1"/>
      <c r="D190" s="30" t="s">
        <v>244</v>
      </c>
      <c r="E190" s="24" t="s">
        <v>33</v>
      </c>
      <c r="F190" s="25">
        <v>50.87</v>
      </c>
      <c r="G190" s="33">
        <v>0</v>
      </c>
      <c r="H190" s="26">
        <f>F190*G190</f>
        <v>0</v>
      </c>
      <c r="J190" s="44"/>
      <c r="K190" s="44"/>
    </row>
    <row r="191" spans="1:12" ht="18.75" customHeight="1">
      <c r="B191" s="140" t="s">
        <v>112</v>
      </c>
      <c r="C191" s="141"/>
      <c r="D191" s="141"/>
      <c r="E191" s="141"/>
      <c r="F191" s="141"/>
      <c r="G191" s="142"/>
      <c r="H191" s="129">
        <f>SUM(H13:H190)</f>
        <v>0</v>
      </c>
    </row>
    <row r="192" spans="1:12" ht="18.75" customHeight="1">
      <c r="B192" s="140" t="s">
        <v>119</v>
      </c>
      <c r="C192" s="141"/>
      <c r="D192" s="141"/>
      <c r="E192" s="141"/>
      <c r="F192" s="141"/>
      <c r="G192" s="142"/>
      <c r="H192" s="111">
        <f>H191*23%</f>
        <v>0</v>
      </c>
    </row>
    <row r="193" spans="2:8" ht="18.75" customHeight="1">
      <c r="B193" s="140" t="s">
        <v>299</v>
      </c>
      <c r="C193" s="141"/>
      <c r="D193" s="141"/>
      <c r="E193" s="141"/>
      <c r="F193" s="141"/>
      <c r="G193" s="142"/>
      <c r="H193" s="111">
        <f>H191+H192</f>
        <v>0</v>
      </c>
    </row>
    <row r="196" spans="2:8">
      <c r="E196" s="135" t="s">
        <v>300</v>
      </c>
    </row>
    <row r="197" spans="2:8">
      <c r="E197" s="135" t="s">
        <v>301</v>
      </c>
    </row>
  </sheetData>
  <mergeCells count="9">
    <mergeCell ref="B2:H2"/>
    <mergeCell ref="G1:H1"/>
    <mergeCell ref="B191:G191"/>
    <mergeCell ref="B192:G192"/>
    <mergeCell ref="B193:G193"/>
    <mergeCell ref="B3:H6"/>
    <mergeCell ref="B8:H8"/>
    <mergeCell ref="B9:B10"/>
    <mergeCell ref="E9:F9"/>
  </mergeCells>
  <pageMargins left="0.70866141732283472" right="0.70866141732283472" top="0.74803149606299213" bottom="0.74803149606299213" header="0.31496062992125984" footer="0.31496062992125984"/>
  <pageSetup paperSize="9" scale="82" fitToHeight="0" orientation="portrait" r:id="rId1"/>
  <rowBreaks count="1" manualBreakCount="1">
    <brk id="12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Całość</vt:lpstr>
      <vt:lpstr>Całość!Obszar_wydruku</vt:lpstr>
      <vt:lpstr>Całość!Tytuły_wydruku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Kowalik</dc:creator>
  <cp:lastModifiedBy>pzd</cp:lastModifiedBy>
  <cp:lastPrinted>2018-07-30T12:24:33Z</cp:lastPrinted>
  <dcterms:created xsi:type="dcterms:W3CDTF">2014-09-10T08:30:01Z</dcterms:created>
  <dcterms:modified xsi:type="dcterms:W3CDTF">2018-08-03T07:45:56Z</dcterms:modified>
</cp:coreProperties>
</file>