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75" windowWidth="13905" windowHeight="12720" tabRatio="803" activeTab="1"/>
  </bookViews>
  <sheets>
    <sheet name="PRZEDMIAR" sheetId="85" r:id="rId1"/>
    <sheet name="KOSZTORYS OFERTOWY " sheetId="91" r:id="rId2"/>
    <sheet name="&lt;--przepusty" sheetId="74" state="hidden" r:id="rId3"/>
  </sheets>
  <definedNames>
    <definedName name="_od1" localSheetId="1">#REF!</definedName>
    <definedName name="_od1">#REF!</definedName>
    <definedName name="_od2" localSheetId="1">#REF!</definedName>
    <definedName name="_od2">#REF!</definedName>
    <definedName name="_od3" localSheetId="1">#REF!</definedName>
    <definedName name="_od3">#REF!</definedName>
    <definedName name="_od4" localSheetId="1">#REF!</definedName>
    <definedName name="_od4">#REF!</definedName>
    <definedName name="_ods1" localSheetId="1">#REF!</definedName>
    <definedName name="_ods1">#REF!</definedName>
    <definedName name="_ods2" localSheetId="1">#REF!</definedName>
    <definedName name="_ods2">#REF!</definedName>
    <definedName name="_ods3" localSheetId="1">#REF!</definedName>
    <definedName name="_ods3">#REF!</definedName>
    <definedName name="_ods4" localSheetId="1">#REF!</definedName>
    <definedName name="_ods4">#REF!</definedName>
    <definedName name="_xlnm.Print_Area" localSheetId="1">'KOSZTORYS OFERTOWY '!$A$1:$H$104</definedName>
    <definedName name="_xlnm.Print_Area" localSheetId="0">PRZEDMIAR!$B$3:$F$97</definedName>
    <definedName name="_xlnm.Print_Area">#REF!</definedName>
    <definedName name="posz1" localSheetId="1">#REF!</definedName>
    <definedName name="posz1">#REF!</definedName>
    <definedName name="posz2" localSheetId="1">#REF!</definedName>
    <definedName name="posz2">#REF!</definedName>
    <definedName name="posz3" localSheetId="1">#REF!</definedName>
    <definedName name="posz3">#REF!</definedName>
    <definedName name="_xlnm.Print_Titles" localSheetId="1">'KOSZTORYS OFERTOWY '!$5:$6</definedName>
    <definedName name="_xlnm.Print_Titles" localSheetId="0">PRZEDMIAR!$5:$6</definedName>
    <definedName name="_xlnm.Print_Titles">#REF!</definedName>
    <definedName name="Z_5E068C25_D435_46DE_A64A_D205E9289932_.wvu.PrintArea" localSheetId="2" hidden="1">'&lt;--przepusty'!$A$1:$J$45</definedName>
    <definedName name="Z_D77CCF3B_D797_41D0_B6E1_DD959026208A_.wvu.PrintArea" localSheetId="2" hidden="1">'&lt;--przepusty'!$A$1:$J$45</definedName>
  </definedNames>
  <calcPr calcId="124519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B4" i="91"/>
  <c r="E97" l="1"/>
  <c r="F97"/>
  <c r="H97" s="1"/>
  <c r="B11" i="85" l="1"/>
  <c r="B11" i="91" s="1"/>
  <c r="H60"/>
  <c r="B13" i="85" l="1"/>
  <c r="B14" l="1"/>
  <c r="B13" i="91"/>
  <c r="F96"/>
  <c r="E96"/>
  <c r="C95"/>
  <c r="F87"/>
  <c r="H87" s="1"/>
  <c r="F86"/>
  <c r="H86" s="1"/>
  <c r="E87"/>
  <c r="E86"/>
  <c r="F82"/>
  <c r="H82" s="1"/>
  <c r="E82"/>
  <c r="H77"/>
  <c r="H76"/>
  <c r="F65"/>
  <c r="H65" s="1"/>
  <c r="E65"/>
  <c r="F58"/>
  <c r="F54"/>
  <c r="F53"/>
  <c r="H47"/>
  <c r="F40"/>
  <c r="H40" s="1"/>
  <c r="F33"/>
  <c r="F24"/>
  <c r="F23"/>
  <c r="F22"/>
  <c r="D24"/>
  <c r="D23"/>
  <c r="D22"/>
  <c r="F20"/>
  <c r="H20" s="1"/>
  <c r="H19"/>
  <c r="H18"/>
  <c r="F17"/>
  <c r="H17" s="1"/>
  <c r="F16"/>
  <c r="H16" s="1"/>
  <c r="F15"/>
  <c r="F14"/>
  <c r="F13"/>
  <c r="F11"/>
  <c r="D20"/>
  <c r="D19"/>
  <c r="D18"/>
  <c r="D17"/>
  <c r="D16"/>
  <c r="D15"/>
  <c r="D14"/>
  <c r="D13"/>
  <c r="D11"/>
  <c r="B15" i="85" l="1"/>
  <c r="B14" i="91"/>
  <c r="F93"/>
  <c r="H93" s="1"/>
  <c r="E93"/>
  <c r="B15" l="1"/>
  <c r="H54"/>
  <c r="H33"/>
  <c r="F32"/>
  <c r="H32" s="1"/>
  <c r="E32"/>
  <c r="H24"/>
  <c r="H23"/>
  <c r="H22"/>
  <c r="F9"/>
  <c r="H9" s="1"/>
  <c r="D42"/>
  <c r="H11"/>
  <c r="H13"/>
  <c r="H14"/>
  <c r="H15"/>
  <c r="F27"/>
  <c r="H27" s="1"/>
  <c r="F29"/>
  <c r="H29" s="1"/>
  <c r="F36"/>
  <c r="H36" s="1"/>
  <c r="F37"/>
  <c r="H37" s="1"/>
  <c r="F39"/>
  <c r="H39" s="1"/>
  <c r="F42"/>
  <c r="H42" s="1"/>
  <c r="F44"/>
  <c r="H44" s="1"/>
  <c r="F45"/>
  <c r="H45" s="1"/>
  <c r="F50"/>
  <c r="H50" s="1"/>
  <c r="H52"/>
  <c r="H53"/>
  <c r="F56"/>
  <c r="H56" s="1"/>
  <c r="H58"/>
  <c r="F63"/>
  <c r="H63" s="1"/>
  <c r="F64"/>
  <c r="H64" s="1"/>
  <c r="H67"/>
  <c r="F69"/>
  <c r="H69" s="1"/>
  <c r="F71"/>
  <c r="H71" s="1"/>
  <c r="F72"/>
  <c r="H72" s="1"/>
  <c r="F75"/>
  <c r="H75" s="1"/>
  <c r="H79"/>
  <c r="H80"/>
  <c r="F85"/>
  <c r="H85" s="1"/>
  <c r="F89"/>
  <c r="H89" s="1"/>
  <c r="F91"/>
  <c r="H91" s="1"/>
  <c r="H96"/>
  <c r="D36"/>
  <c r="D94"/>
  <c r="C94"/>
  <c r="D83"/>
  <c r="C83"/>
  <c r="D73"/>
  <c r="C73"/>
  <c r="D61"/>
  <c r="C61"/>
  <c r="D48"/>
  <c r="C48"/>
  <c r="D34"/>
  <c r="C34"/>
  <c r="D95"/>
  <c r="E91"/>
  <c r="E85"/>
  <c r="E80"/>
  <c r="E79"/>
  <c r="E72"/>
  <c r="E71"/>
  <c r="D64"/>
  <c r="E64"/>
  <c r="D63"/>
  <c r="D62"/>
  <c r="C62"/>
  <c r="D51"/>
  <c r="C51"/>
  <c r="D50"/>
  <c r="D49"/>
  <c r="C49"/>
  <c r="D45"/>
  <c r="C43"/>
  <c r="D43"/>
  <c r="E29"/>
  <c r="E27"/>
  <c r="D39"/>
  <c r="D79"/>
  <c r="D78"/>
  <c r="C78"/>
  <c r="D74"/>
  <c r="C74"/>
  <c r="D71"/>
  <c r="D72"/>
  <c r="D70"/>
  <c r="C70"/>
  <c r="D69"/>
  <c r="D68"/>
  <c r="C68"/>
  <c r="D38"/>
  <c r="C38"/>
  <c r="D67"/>
  <c r="D66"/>
  <c r="C66"/>
  <c r="D30"/>
  <c r="C30"/>
  <c r="D25"/>
  <c r="D29"/>
  <c r="D28"/>
  <c r="C28"/>
  <c r="C25"/>
  <c r="D26"/>
  <c r="C26"/>
  <c r="D91"/>
  <c r="D90"/>
  <c r="C90"/>
  <c r="D89"/>
  <c r="D88"/>
  <c r="C88"/>
  <c r="D85"/>
  <c r="D84"/>
  <c r="C84"/>
  <c r="D56"/>
  <c r="D55"/>
  <c r="C55"/>
  <c r="D44"/>
  <c r="D41"/>
  <c r="C41"/>
  <c r="D37"/>
  <c r="D35"/>
  <c r="C35"/>
  <c r="E9"/>
  <c r="C8"/>
  <c r="B9"/>
  <c r="D8"/>
  <c r="D9"/>
  <c r="D9" i="74"/>
  <c r="E9"/>
  <c r="H9"/>
  <c r="I9"/>
  <c r="J9"/>
  <c r="D10"/>
  <c r="E10"/>
  <c r="H10"/>
  <c r="I10"/>
  <c r="J10"/>
  <c r="D11"/>
  <c r="E11"/>
  <c r="H11"/>
  <c r="I11"/>
  <c r="J11"/>
  <c r="D12"/>
  <c r="E12"/>
  <c r="H12"/>
  <c r="I12"/>
  <c r="J12"/>
  <c r="D13"/>
  <c r="E13"/>
  <c r="H13"/>
  <c r="I13"/>
  <c r="J13"/>
  <c r="D14"/>
  <c r="E14"/>
  <c r="H14"/>
  <c r="I14"/>
  <c r="J14"/>
  <c r="D15"/>
  <c r="E15"/>
  <c r="H15"/>
  <c r="I15"/>
  <c r="J15"/>
  <c r="D16"/>
  <c r="E16"/>
  <c r="H16"/>
  <c r="I16"/>
  <c r="J16"/>
  <c r="D17"/>
  <c r="E17"/>
  <c r="H17"/>
  <c r="I17"/>
  <c r="J17"/>
  <c r="D18"/>
  <c r="E18"/>
  <c r="H18"/>
  <c r="I18"/>
  <c r="J18"/>
  <c r="D19"/>
  <c r="E19"/>
  <c r="H19"/>
  <c r="I19"/>
  <c r="J19"/>
  <c r="D20"/>
  <c r="E20"/>
  <c r="H20"/>
  <c r="I20"/>
  <c r="J20"/>
  <c r="D21"/>
  <c r="E21"/>
  <c r="H21"/>
  <c r="I21"/>
  <c r="J21"/>
  <c r="D22"/>
  <c r="E22"/>
  <c r="H22"/>
  <c r="I22"/>
  <c r="J22"/>
  <c r="D23"/>
  <c r="E23"/>
  <c r="H23"/>
  <c r="I23"/>
  <c r="J23"/>
  <c r="D24"/>
  <c r="E24"/>
  <c r="H24"/>
  <c r="I24"/>
  <c r="J24"/>
  <c r="D25"/>
  <c r="E25"/>
  <c r="H25"/>
  <c r="I25"/>
  <c r="J25"/>
  <c r="D26"/>
  <c r="E26"/>
  <c r="H26"/>
  <c r="I26"/>
  <c r="J26"/>
  <c r="D27"/>
  <c r="E27"/>
  <c r="H27"/>
  <c r="I27"/>
  <c r="J27"/>
  <c r="D28"/>
  <c r="E28"/>
  <c r="H28"/>
  <c r="I28"/>
  <c r="J28"/>
  <c r="D29"/>
  <c r="E29"/>
  <c r="H29"/>
  <c r="I29"/>
  <c r="J29"/>
  <c r="D30"/>
  <c r="E30"/>
  <c r="H30"/>
  <c r="I30"/>
  <c r="J30"/>
  <c r="D31"/>
  <c r="E31"/>
  <c r="H31"/>
  <c r="I31"/>
  <c r="J31"/>
  <c r="D32"/>
  <c r="E32"/>
  <c r="H32"/>
  <c r="I32"/>
  <c r="J32"/>
  <c r="D33"/>
  <c r="E33"/>
  <c r="H33"/>
  <c r="I33"/>
  <c r="J33"/>
  <c r="D34"/>
  <c r="E34"/>
  <c r="H34"/>
  <c r="I34"/>
  <c r="J34"/>
  <c r="D35"/>
  <c r="E35"/>
  <c r="H35"/>
  <c r="I35"/>
  <c r="J35"/>
  <c r="D36"/>
  <c r="E36"/>
  <c r="H36"/>
  <c r="I36"/>
  <c r="J36"/>
  <c r="D37"/>
  <c r="E37"/>
  <c r="H37"/>
  <c r="I37"/>
  <c r="J37"/>
  <c r="D38"/>
  <c r="E38"/>
  <c r="H38"/>
  <c r="I38"/>
  <c r="J38"/>
  <c r="D39"/>
  <c r="E39"/>
  <c r="H39"/>
  <c r="I39"/>
  <c r="J39"/>
  <c r="D40"/>
  <c r="E40"/>
  <c r="H40"/>
  <c r="I40"/>
  <c r="J40"/>
  <c r="D41"/>
  <c r="E41"/>
  <c r="H41"/>
  <c r="I41"/>
  <c r="J41"/>
  <c r="D42"/>
  <c r="E42"/>
  <c r="H42"/>
  <c r="I42"/>
  <c r="J42"/>
  <c r="D43"/>
  <c r="E43"/>
  <c r="H43"/>
  <c r="I43"/>
  <c r="J43"/>
  <c r="D44"/>
  <c r="E44"/>
  <c r="H44"/>
  <c r="I44"/>
  <c r="J44"/>
  <c r="C45"/>
  <c r="F45"/>
  <c r="G45"/>
  <c r="H98" i="91" l="1"/>
  <c r="I45" i="74"/>
  <c r="E45"/>
  <c r="D45"/>
  <c r="J45"/>
  <c r="H45"/>
  <c r="B16" i="91" l="1"/>
  <c r="H99"/>
  <c r="H100" s="1"/>
  <c r="B17" l="1"/>
  <c r="B19" i="85" l="1"/>
  <c r="B20" l="1"/>
  <c r="B23" l="1"/>
  <c r="B24" l="1"/>
  <c r="B29" l="1"/>
  <c r="B33" l="1"/>
  <c r="B37" l="1"/>
  <c r="B39" l="1"/>
  <c r="B40" l="1"/>
  <c r="B42" l="1"/>
  <c r="B45" l="1"/>
  <c r="B50" l="1"/>
  <c r="B52" l="1"/>
  <c r="B54" l="1"/>
  <c r="B56" l="1"/>
  <c r="B58" l="1"/>
  <c r="B60" l="1"/>
  <c r="B63" l="1"/>
  <c r="B64" l="1"/>
  <c r="B65" l="1"/>
  <c r="B69" l="1"/>
  <c r="B71" l="1"/>
  <c r="B72" l="1"/>
  <c r="B76" l="1"/>
  <c r="B77" l="1"/>
  <c r="B79" l="1"/>
  <c r="B80" l="1"/>
  <c r="B85" l="1"/>
  <c r="B86" l="1"/>
  <c r="B87" l="1"/>
  <c r="B89" l="1"/>
  <c r="B91" l="1"/>
  <c r="B93" l="1"/>
  <c r="B96" l="1"/>
  <c r="B97" l="1"/>
</calcChain>
</file>

<file path=xl/sharedStrings.xml><?xml version="1.0" encoding="utf-8"?>
<sst xmlns="http://schemas.openxmlformats.org/spreadsheetml/2006/main" count="377" uniqueCount="216">
  <si>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</si>
  <si>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</si>
  <si>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</si>
  <si>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</si>
  <si>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</si>
  <si>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</si>
  <si>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</si>
  <si>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</si>
  <si>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</si>
  <si>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</si>
  <si>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</si>
  <si>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</si>
  <si>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</si>
  <si>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</si>
  <si>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</si>
  <si>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</si>
  <si>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</si>
  <si>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</si>
  <si>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</si>
  <si>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</si>
  <si>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</si>
  <si>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</si>
  <si>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</si>
  <si>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</si>
  <si>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</si>
  <si>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</si>
  <si>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</si>
  <si>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</si>
  <si>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</si>
  <si>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</si>
  <si>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</si>
  <si>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</si>
  <si>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</si>
  <si>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</si>
  <si>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</si>
  <si>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</si>
  <si>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</si>
  <si>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</si>
  <si>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</si>
  <si>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</si>
  <si>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</si>
  <si>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</si>
  <si>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</si>
  <si>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</si>
  <si>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</si>
  <si>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</si>
  <si>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</si>
  <si>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</si>
  <si>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</si>
  <si>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</si>
  <si>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</si>
  <si>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</si>
  <si>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</si>
  <si>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</si>
  <si>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</si>
  <si>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</si>
  <si>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</si>
  <si>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</si>
  <si>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</si>
  <si>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</si>
  <si>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</si>
  <si>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</si>
  <si>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</si>
  <si>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Rodzaj robót</t>
  </si>
  <si>
    <t>jednostka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</si>
  <si>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</si>
  <si>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</si>
  <si>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</si>
  <si>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</si>
  <si>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</si>
  <si>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</si>
  <si>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</si>
  <si>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</si>
  <si>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</si>
  <si>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</si>
  <si>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</si>
  <si>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</si>
  <si>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</si>
  <si>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</si>
  <si>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</si>
  <si>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</si>
  <si>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</si>
  <si>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</si>
  <si>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</si>
  <si>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</si>
  <si>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</si>
  <si>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</si>
  <si>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</si>
  <si>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</si>
  <si>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</si>
  <si>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</si>
  <si>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</si>
  <si>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</si>
  <si>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</si>
  <si>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</si>
  <si>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</si>
  <si>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</si>
  <si>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</si>
  <si>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`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</si>
  <si>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</si>
  <si>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</si>
  <si>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</si>
  <si>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</si>
  <si>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</si>
  <si>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</si>
  <si>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</si>
  <si>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</si>
  <si>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</si>
  <si>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</si>
  <si>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</si>
  <si>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</si>
  <si>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</si>
  <si>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</si>
  <si>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</si>
  <si>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</si>
  <si>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</si>
  <si>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</si>
  <si>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</si>
  <si>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</si>
  <si>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</si>
  <si>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</si>
  <si>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</si>
  <si>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Ustawienie słupków z rur stalowych ø70 dla znaków drogowych, wraz z wykopaniem i zasypaniem dołów z ubiciem warstwami</t>
  </si>
  <si>
    <t>Rozbiórka budowli inżynieryjnych</t>
  </si>
  <si>
    <t>Zdjęcie tarcz znaków drogowych</t>
  </si>
  <si>
    <t>Rozebranie słupków do znaków drogowych</t>
  </si>
  <si>
    <t>Warstwy odsączajace, mrozoochronne</t>
  </si>
  <si>
    <t>D.05.01.00</t>
  </si>
  <si>
    <t>Nawierzchnie twarde nieulepszone</t>
  </si>
  <si>
    <t>D.06.01.01</t>
  </si>
  <si>
    <t>Wykonanie przepustów pod zjazdami z rur PEHD śr 40 cm ułożonych na ławie fundamentowej żwirowej grubości 15 cm</t>
  </si>
  <si>
    <t>Ustawienie obrzeży betonowych o wymiarach 30x8x100 cm na podsypce cementowo-piaskowej, spoiny wypełnione zaprawą cementową</t>
  </si>
  <si>
    <t>D.10.00.00</t>
  </si>
  <si>
    <t>INNE ROBOTY</t>
  </si>
  <si>
    <t>Rury ochronne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</si>
  <si>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</si>
  <si>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</si>
  <si>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</si>
  <si>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r>
      <t>m</t>
    </r>
    <r>
      <rPr>
        <vertAlign val="superscript"/>
        <sz val="10"/>
        <rFont val="Arial"/>
        <family val="2"/>
        <charset val="238"/>
      </rPr>
      <t>2</t>
    </r>
  </si>
  <si>
    <t>Usunięcie zadrzewień i ochrona drzew</t>
  </si>
  <si>
    <t>Karczowanie krzaków i podszycia ilości sztuk krzaków 3000/ha, (zarośla do usunięcia)</t>
  </si>
  <si>
    <t>Ściananie drzew  o średnicy do 15 cm wraz z karczowaniem pni oraz wywiezieniem dłużyc, gałęzi i karpiny poza teren budowy</t>
  </si>
  <si>
    <t>Rozebranie ścianek czołowych i ław fundamentowych przepustów z wywiezieniem materiału z rozbiórki poza teren budowy</t>
  </si>
  <si>
    <t xml:space="preserve">Odtworzenie trasy i punktów wysokościowych przy liniowych robotach ziemnych (drogi) w terenie równinnym, obsługa geodezyjna, inwentaryzacja powykonawcza, </t>
  </si>
  <si>
    <t>D.03.02.01</t>
  </si>
  <si>
    <t>D.01.02.01</t>
  </si>
  <si>
    <t>D.01.02.02</t>
  </si>
  <si>
    <t>D.01.02.04</t>
  </si>
  <si>
    <t xml:space="preserve">Wykonanie nasypów mechanicznie w gruncie kat I-II z transportem urobku w obrębie budowy </t>
  </si>
  <si>
    <t>Wykonanie warstwy odsączającej z piasku, grubość warstwy 10cm (pod zjazdami z kruszywa)</t>
  </si>
  <si>
    <t>D.05.03.11</t>
  </si>
  <si>
    <t>Połączenie  nowej konstrukcji nawierzchni z nawierzchnią istniejącą(ułożenie  geosiatki o wytrzymałości  powyżej 80 kN/m)</t>
  </si>
  <si>
    <t>D.08.05.01</t>
  </si>
  <si>
    <t>Ścieki uliczne z  elementów  betonowych</t>
  </si>
  <si>
    <t>Ułożenie ścieku z prefabrykowanych elementów betonowych 60x50x15 cm na podsypce cem-piaskowej i ławie  betonowej  grubości  15 cm</t>
  </si>
  <si>
    <t>Zdjęcie warstwy humusu</t>
  </si>
  <si>
    <t xml:space="preserve">RAZEM KOSZT ROBÓT DROGOWYCH  netto </t>
  </si>
  <si>
    <t>RAZEM KOSZT ROBÓT DROGOWYCH  brutto</t>
  </si>
  <si>
    <t>RAZEM KOSZT ROBÓT DROGOWYCH  VAT  23%</t>
  </si>
  <si>
    <t>PRZEDMIAR ROBÓT
Zestawienie zbiorcze</t>
  </si>
  <si>
    <t>Zdjęcie warstwy humusu gr.15 cm wraz z transportem  na odkład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</si>
  <si>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</si>
  <si>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</si>
  <si>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nawierzchni  z betonu grub 15 cm z wywiezieniem  materiału z rozbiórki poza  teren  budowy</t>
  </si>
  <si>
    <t>Rozebranie chodników z  płyt betonowych 35x35x5cm  z wywiezieniem materiału z rozbiórki poza teren budowy</t>
  </si>
  <si>
    <t>Rozebranie części przelotowej przepustów z rur betonowych śr 40cm z uprzednim  odkopanie  przepustu i  z wywiezieniem materiału z rozbiórki poza teren budowy</t>
  </si>
  <si>
    <t>Ściananie drzew o średnicy od 16 do 35 cm wraz z karczowaniem pni oraz wywiezieniem dłużyc, gałęzi i karpiny poza teren budowy</t>
  </si>
  <si>
    <t xml:space="preserve">Wykonanie wykopów mechanicznie w gruncie kat I-II z transportem urobku w obrębie lub poza teren budowy </t>
  </si>
  <si>
    <t>Kanalizacja deszczowa z rur PVC</t>
  </si>
  <si>
    <t>Wykonanie przykanalików z  rur PVC średnicy  200 mmwraz z  odtworzeniem  nawierzchni</t>
  </si>
  <si>
    <t>Wykonanie studzienek  ściekowych średnicy 500  mm</t>
  </si>
  <si>
    <t xml:space="preserve">Koryto wykonane na całej szerokości chodników i  zjazdów w gruncie kat. II-IV, głębokość koryta 20 cm wraz z profilowaniem i zagęszczeniem podłoża  </t>
  </si>
  <si>
    <t xml:space="preserve">Koryto wykonane na poszerzeniach jezdni gruncie kat. II-IV, głębokość koryta 58 cm wraz z profilowaniem i zagęszczeniem podłoża  </t>
  </si>
  <si>
    <t>Wykonanie warstwy odsączającej z piasku, grubość warstwy 20cm pod  poszerzenia</t>
  </si>
  <si>
    <t xml:space="preserve">Wykonanie podbudowy z kruszywa łamanego stabilizowanego mechanicznie 0/63, grubość warstwy po zagęszczeniu 20 cm </t>
  </si>
  <si>
    <t>Wykonanie podbudowy z gruntu stabilizowanego cementem 1,5 MPa, grubość warstwy po zagęszczeniu 10 cm (pod chodnikami)</t>
  </si>
  <si>
    <t>Wykonanie podbudowy z gruntu stabilizowanego cementem 5 MPa, grubość warstwy po zagęszczeniu 15 cm.</t>
  </si>
  <si>
    <t>Podbudowa z betonu asfaltowego</t>
  </si>
  <si>
    <t>Wykonanie podbudowy z mieszanki mineralno-asfaltowej AC 16 P,  grubość warstwy 8 cm wraz z oczyszceniem  i  skropieniem</t>
  </si>
  <si>
    <t>D.04.07.01</t>
  </si>
  <si>
    <t xml:space="preserve">Wykonanie warstwy wiążącej z mieszanki mineralno-asfaltowej AC 16 W,  grubość warstwy 6 cm wraz z oczyszceniem  i  skropieniem </t>
  </si>
  <si>
    <t>Wykonanie warstwy wyrównawczej z mieszanki mineralno-asfaltowej AC 11W, grubość warstwy po zagęszczeniu min 3 cm z oczyszczeniem  i skropieniem</t>
  </si>
  <si>
    <t>Wykonanie warstwy ścieralnej z mieszanki mineralno-asfaltowej AC 11S, grubość warstwy po zagęszczeniu 4 cm wraz z oczyszczeniem  i skropieniem ( jezdnia  i zjazdy  bitumiczne) 25800 + 490,8</t>
  </si>
  <si>
    <t>Frezowanie nawierzchni asfaltowej  na  zimno średnia grubość 2 cm</t>
  </si>
  <si>
    <t xml:space="preserve">Frezowanie nawierzchni asfaltowej  na  zimno </t>
  </si>
  <si>
    <t>D.05.03.05</t>
  </si>
  <si>
    <t>Nawierzchnie z kostki  brukowej betonowej</t>
  </si>
  <si>
    <t>Wykonanie nawierzchni z kostki brukowej o grubości 8 cm,  na podsypce cementowo-piaskowej, spoiny wypełnione piaskiem</t>
  </si>
  <si>
    <t>Zab. geosiatką nawierzchni asfaltowej</t>
  </si>
  <si>
    <t>Humusowanie z obsianiem przy grubości warstwy ziemi urodzajnej (humusu) 10 cm - humus pochodzi z odhumusowania</t>
  </si>
  <si>
    <t xml:space="preserve">Umocnienie powierzchniowe skarp, rowów i ścieków </t>
  </si>
  <si>
    <t>Umocnienie rowów korytkami  żelbetowymi , ułożonymi na betonie B12/15 grubości 15 cm spoiny  wypełnione  zaprawą cementową</t>
  </si>
  <si>
    <t>Umocnienie dna  rowów i ścieków płytami betonowymi chodnikowymi 50x50x7 cm ułożonymi  na podsypce cementowo-piaskowej, spoiny wypełnione zaprawą</t>
  </si>
  <si>
    <t xml:space="preserve">Oznakowanie poziome cienkowarstwowe jezdni farbą akrylową białą odblaskową - linie segregacyjne i krawędziowe ciągłe malowane mechanicznie </t>
  </si>
  <si>
    <t xml:space="preserve">Oznakowanie poziome cienkowarstwowe jezdni farbą akrylową białą odblaskową - linie segregacyjne i krawędziowe przerywane malowane mechanicznie </t>
  </si>
  <si>
    <t xml:space="preserve">Oznakowanie poziome cienkowarstwowe jezdni farbą akrylową białą odblaskową - linie na  skrzyżowaniach i  przejściach mechanicznie </t>
  </si>
  <si>
    <t>Oznakowanie pionowe</t>
  </si>
  <si>
    <t>D.07.06.06</t>
  </si>
  <si>
    <t>Urządzenia zabezpieczające ruch  pieszy</t>
  </si>
  <si>
    <t xml:space="preserve">Ustawienie poręczy ochronnych sztywnych  z pochwytem  i  poręczami  z rur stalowych oraz rozstawie  słupków  z  rur co  2,50 m </t>
  </si>
  <si>
    <t>Ustawienie krawężników betonowych wtopionych 12x25cm wraz z wykonaniem ławy betonowej z oporem C12/15</t>
  </si>
  <si>
    <t>Ustawienie krawężników betonowych 20x30cm wraz z wykonaniem ławy betonowej z oporem C12/15</t>
  </si>
  <si>
    <t>Ustawienie krawężników betonowych wtopionych 20x30cm wraz z wykonaniem ławy betonowej z oporem C12/15</t>
  </si>
  <si>
    <t>Zabezpieczeni  sieci teletechnicznej rurami osłonowymi AROT P12S</t>
  </si>
  <si>
    <t>Zabezpieczeni  sieci energetycznej rurami osłonowymi AROT</t>
  </si>
  <si>
    <t>Wykonanie przykanalików z  rur PVC średnicy  200 mm wraz z  odtworzeniem  nawierzchni</t>
  </si>
  <si>
    <t>D.05.03.23</t>
  </si>
  <si>
    <t>D.05.03.27</t>
  </si>
  <si>
    <t>D.10.09.01</t>
  </si>
  <si>
    <t>Przymocowanie do gotowych słupków znaków typ A, D,E,T i U,średnie folia I generacji wg  projektu stałej organizacji ruchu</t>
  </si>
  <si>
    <t>Wykonanie warstwy ścieralnej z mieszanki mineralno-asfaltowej AC 11S, grubość warstwy po zagęszczeniu 4 cm wraz z oczyszczeniem  i skropieniem ( jezdnia  i zjazdy  bitumiczne) 6050 + 135,2</t>
  </si>
  <si>
    <t>KOSZTORYS OFERTOWY</t>
  </si>
  <si>
    <t>Formularz 2.2. do SIWZ</t>
  </si>
  <si>
    <t>PRZEBUDOWA DROGI POWIATOWEJ NR 3524W Jedlnia Letnisko - Czarna (odc. od km 6+340 do km 7+400)  dł. 1060,0 m</t>
  </si>
  <si>
    <t>…………………………………………………………</t>
  </si>
  <si>
    <t>(podpis i pieczęć upełnomocnionego przedstawiciela Wykonawcy)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</si>
</sst>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\+000"/>
    <numFmt numFmtId="165" formatCode="0.0"/>
    <numFmt numFmtId="166" formatCode="#,##0.000"/>
  </numFmts>
  <fonts count="3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Czcionka tekstu podstawowego"/>
      <charset val="238"/>
    </font>
    <font>
      <sz val="10"/>
      <name val="Calibri"/>
      <family val="2"/>
      <charset val="238"/>
    </font>
    <font>
      <vertAlign val="superscript"/>
      <sz val="10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96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49" fontId="22" fillId="0" borderId="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49" fontId="21" fillId="2" borderId="5" xfId="19" applyNumberFormat="1" applyFont="1" applyFill="1" applyBorder="1" applyAlignment="1" applyProtection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21" fillId="2" borderId="19" xfId="0" applyNumberFormat="1" applyFont="1" applyFill="1" applyBorder="1" applyAlignment="1">
      <alignment horizontal="center" vertical="center"/>
    </xf>
    <xf numFmtId="1" fontId="21" fillId="3" borderId="20" xfId="0" applyNumberFormat="1" applyFont="1" applyFill="1" applyBorder="1" applyAlignment="1">
      <alignment horizontal="center" vertical="center" wrapText="1"/>
    </xf>
    <xf numFmtId="49" fontId="21" fillId="2" borderId="5" xfId="19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1" xfId="18" applyNumberFormat="1" applyFont="1" applyFill="1" applyBorder="1" applyAlignment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2" borderId="5" xfId="19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0" fillId="0" borderId="22" xfId="0" applyBorder="1"/>
    <xf numFmtId="0" fontId="33" fillId="0" borderId="0" xfId="12"/>
    <xf numFmtId="0" fontId="33" fillId="0" borderId="0" xfId="12" applyBorder="1"/>
    <xf numFmtId="0" fontId="26" fillId="4" borderId="20" xfId="12" applyFont="1" applyFill="1" applyBorder="1" applyAlignment="1">
      <alignment horizontal="center" vertical="center"/>
    </xf>
    <xf numFmtId="0" fontId="26" fillId="4" borderId="13" xfId="12" applyFont="1" applyFill="1" applyBorder="1" applyAlignment="1">
      <alignment horizontal="center" vertical="center"/>
    </xf>
    <xf numFmtId="0" fontId="33" fillId="2" borderId="23" xfId="12" applyFill="1" applyBorder="1"/>
    <xf numFmtId="0" fontId="33" fillId="2" borderId="24" xfId="12" applyFill="1" applyBorder="1"/>
    <xf numFmtId="1" fontId="22" fillId="0" borderId="25" xfId="12" applyNumberFormat="1" applyFont="1" applyFill="1" applyBorder="1" applyAlignment="1">
      <alignment horizontal="center" vertical="center" wrapText="1"/>
    </xf>
    <xf numFmtId="0" fontId="33" fillId="0" borderId="18" xfId="12" applyBorder="1"/>
    <xf numFmtId="0" fontId="22" fillId="4" borderId="12" xfId="0" applyFont="1" applyFill="1" applyBorder="1" applyAlignment="1">
      <alignment horizontal="center" vertical="center"/>
    </xf>
    <xf numFmtId="49" fontId="21" fillId="4" borderId="2" xfId="19" applyNumberFormat="1" applyFont="1" applyFill="1" applyBorder="1" applyAlignment="1" applyProtection="1">
      <alignment horizontal="left" vertical="center" wrapText="1"/>
    </xf>
    <xf numFmtId="1" fontId="21" fillId="2" borderId="5" xfId="0" applyNumberFormat="1" applyFont="1" applyFill="1" applyBorder="1" applyAlignment="1">
      <alignment horizontal="center" vertical="center"/>
    </xf>
    <xf numFmtId="0" fontId="26" fillId="4" borderId="2" xfId="12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21" fillId="3" borderId="2" xfId="0" applyNumberFormat="1" applyFont="1" applyFill="1" applyBorder="1" applyAlignment="1">
      <alignment horizontal="center" vertical="center"/>
    </xf>
    <xf numFmtId="0" fontId="26" fillId="4" borderId="13" xfId="12" applyNumberFormat="1" applyFont="1" applyFill="1" applyBorder="1" applyAlignment="1">
      <alignment horizontal="center" vertical="center"/>
    </xf>
    <xf numFmtId="0" fontId="2" fillId="3" borderId="13" xfId="12" applyNumberFormat="1" applyFont="1" applyFill="1" applyBorder="1" applyAlignment="1">
      <alignment horizontal="center" vertical="center" wrapText="1"/>
    </xf>
    <xf numFmtId="0" fontId="7" fillId="2" borderId="26" xfId="18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7" fillId="2" borderId="26" xfId="18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left" vertical="center" wrapText="1"/>
    </xf>
    <xf numFmtId="49" fontId="22" fillId="0" borderId="25" xfId="0" applyNumberFormat="1" applyFont="1" applyFill="1" applyBorder="1" applyAlignment="1">
      <alignment horizontal="center" vertical="center" wrapText="1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2" fillId="0" borderId="27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wrapText="1"/>
    </xf>
    <xf numFmtId="49" fontId="21" fillId="4" borderId="2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7" xfId="19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" fillId="0" borderId="25" xfId="19" applyNumberFormat="1" applyFont="1" applyFill="1" applyBorder="1" applyAlignment="1" applyProtection="1">
      <alignment horizontal="center" vertical="center"/>
    </xf>
    <xf numFmtId="4" fontId="21" fillId="3" borderId="20" xfId="0" applyNumberFormat="1" applyFont="1" applyFill="1" applyBorder="1" applyAlignment="1">
      <alignment horizontal="center" vertical="center" wrapText="1"/>
    </xf>
    <xf numFmtId="4" fontId="21" fillId="2" borderId="20" xfId="0" applyNumberFormat="1" applyFont="1" applyFill="1" applyBorder="1" applyAlignment="1">
      <alignment horizontal="center" vertical="center" wrapText="1"/>
    </xf>
    <xf numFmtId="4" fontId="22" fillId="2" borderId="20" xfId="0" applyNumberFormat="1" applyFont="1" applyFill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center" vertical="center" wrapText="1"/>
    </xf>
    <xf numFmtId="4" fontId="27" fillId="0" borderId="13" xfId="12" applyNumberFormat="1" applyFont="1" applyBorder="1" applyAlignment="1">
      <alignment horizontal="right" vertical="center"/>
    </xf>
    <xf numFmtId="4" fontId="27" fillId="0" borderId="20" xfId="12" applyNumberFormat="1" applyFont="1" applyBorder="1" applyAlignment="1">
      <alignment horizontal="right" vertical="center"/>
    </xf>
    <xf numFmtId="4" fontId="2" fillId="3" borderId="2" xfId="12" applyNumberFormat="1" applyFont="1" applyFill="1" applyBorder="1" applyAlignment="1">
      <alignment horizontal="center" vertical="center" wrapText="1"/>
    </xf>
    <xf numFmtId="4" fontId="2" fillId="3" borderId="13" xfId="12" applyNumberFormat="1" applyFont="1" applyFill="1" applyBorder="1" applyAlignment="1">
      <alignment horizontal="center" vertical="center" wrapText="1"/>
    </xf>
    <xf numFmtId="4" fontId="2" fillId="3" borderId="20" xfId="12" applyNumberFormat="1" applyFont="1" applyFill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horizontal="center" vertical="center" wrapText="1"/>
    </xf>
    <xf numFmtId="4" fontId="21" fillId="2" borderId="27" xfId="0" applyNumberFormat="1" applyFont="1" applyFill="1" applyBorder="1" applyAlignment="1">
      <alignment horizontal="center" vertical="center" wrapText="1"/>
    </xf>
    <xf numFmtId="4" fontId="29" fillId="0" borderId="13" xfId="12" applyNumberFormat="1" applyFont="1" applyBorder="1"/>
    <xf numFmtId="4" fontId="27" fillId="0" borderId="28" xfId="12" applyNumberFormat="1" applyFont="1" applyBorder="1" applyAlignment="1">
      <alignment horizontal="right" vertical="center"/>
    </xf>
    <xf numFmtId="4" fontId="19" fillId="5" borderId="29" xfId="12" applyNumberFormat="1" applyFont="1" applyFill="1" applyBorder="1" applyAlignment="1">
      <alignment vertical="center"/>
    </xf>
    <xf numFmtId="0" fontId="32" fillId="0" borderId="0" xfId="0" applyFont="1"/>
    <xf numFmtId="0" fontId="21" fillId="7" borderId="2" xfId="19" applyNumberFormat="1" applyFont="1" applyFill="1" applyBorder="1" applyAlignment="1" applyProtection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left" wrapText="1"/>
    </xf>
    <xf numFmtId="49" fontId="2" fillId="7" borderId="2" xfId="19" applyNumberFormat="1" applyFont="1" applyFill="1" applyBorder="1" applyAlignment="1" applyProtection="1">
      <alignment horizontal="left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1" fillId="7" borderId="27" xfId="19" applyNumberFormat="1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wrapText="1"/>
    </xf>
    <xf numFmtId="0" fontId="22" fillId="0" borderId="27" xfId="0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 applyProtection="1">
      <alignment horizontal="center" vertical="center"/>
    </xf>
    <xf numFmtId="4" fontId="21" fillId="0" borderId="0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4" fontId="7" fillId="0" borderId="13" xfId="12" applyNumberFormat="1" applyFont="1" applyBorder="1" applyAlignment="1">
      <alignment horizontal="right" vertical="center"/>
    </xf>
    <xf numFmtId="4" fontId="34" fillId="0" borderId="13" xfId="12" applyNumberFormat="1" applyFont="1" applyBorder="1"/>
    <xf numFmtId="4" fontId="34" fillId="0" borderId="13" xfId="12" applyNumberFormat="1" applyFont="1" applyFill="1" applyBorder="1"/>
    <xf numFmtId="4" fontId="34" fillId="0" borderId="2" xfId="12" applyNumberFormat="1" applyFont="1" applyBorder="1"/>
    <xf numFmtId="4" fontId="34" fillId="0" borderId="27" xfId="12" applyNumberFormat="1" applyFont="1" applyBorder="1"/>
    <xf numFmtId="49" fontId="21" fillId="3" borderId="44" xfId="0" applyNumberFormat="1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6" fontId="21" fillId="7" borderId="20" xfId="0" applyNumberFormat="1" applyFont="1" applyFill="1" applyBorder="1" applyAlignment="1">
      <alignment horizontal="center" vertical="center" wrapText="1"/>
    </xf>
    <xf numFmtId="4" fontId="21" fillId="7" borderId="20" xfId="0" applyNumberFormat="1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8" fillId="6" borderId="30" xfId="0" applyFont="1" applyFill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1" fontId="21" fillId="0" borderId="34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1" fontId="21" fillId="0" borderId="35" xfId="0" applyNumberFormat="1" applyFont="1" applyFill="1" applyBorder="1" applyAlignment="1">
      <alignment horizontal="center" vertical="center" wrapText="1"/>
    </xf>
    <xf numFmtId="1" fontId="21" fillId="0" borderId="36" xfId="0" applyNumberFormat="1" applyFont="1" applyFill="1" applyBorder="1" applyAlignment="1">
      <alignment horizontal="center" vertical="center" wrapText="1"/>
    </xf>
    <xf numFmtId="0" fontId="19" fillId="5" borderId="30" xfId="12" applyFont="1" applyFill="1" applyBorder="1" applyAlignment="1">
      <alignment horizontal="left" vertical="center"/>
    </xf>
    <xf numFmtId="0" fontId="19" fillId="5" borderId="31" xfId="12" applyFont="1" applyFill="1" applyBorder="1" applyAlignment="1">
      <alignment horizontal="left" vertical="center"/>
    </xf>
    <xf numFmtId="0" fontId="19" fillId="5" borderId="37" xfId="12" applyFont="1" applyFill="1" applyBorder="1" applyAlignment="1">
      <alignment horizontal="left" vertical="center"/>
    </xf>
    <xf numFmtId="0" fontId="20" fillId="0" borderId="30" xfId="12" applyFont="1" applyFill="1" applyBorder="1" applyAlignment="1">
      <alignment horizontal="center" wrapText="1"/>
    </xf>
    <xf numFmtId="0" fontId="20" fillId="0" borderId="31" xfId="12" applyFont="1" applyFill="1" applyBorder="1" applyAlignment="1">
      <alignment horizontal="center" wrapText="1"/>
    </xf>
    <xf numFmtId="0" fontId="20" fillId="0" borderId="29" xfId="12" applyFont="1" applyFill="1" applyBorder="1" applyAlignment="1">
      <alignment horizontal="center" wrapText="1"/>
    </xf>
    <xf numFmtId="0" fontId="28" fillId="6" borderId="22" xfId="12" applyFont="1" applyFill="1" applyBorder="1" applyAlignment="1">
      <alignment horizontal="center" vertical="center" wrapText="1"/>
    </xf>
    <xf numFmtId="0" fontId="28" fillId="6" borderId="0" xfId="12" applyFont="1" applyFill="1" applyBorder="1" applyAlignment="1">
      <alignment horizontal="center" vertical="center" wrapText="1"/>
    </xf>
    <xf numFmtId="0" fontId="28" fillId="6" borderId="17" xfId="12" applyFont="1" applyFill="1" applyBorder="1" applyAlignment="1">
      <alignment horizontal="center" vertical="center" wrapText="1"/>
    </xf>
    <xf numFmtId="0" fontId="22" fillId="0" borderId="32" xfId="12" applyFont="1" applyFill="1" applyBorder="1" applyAlignment="1">
      <alignment horizontal="center" vertical="center"/>
    </xf>
    <xf numFmtId="0" fontId="22" fillId="0" borderId="33" xfId="12" applyFont="1" applyFill="1" applyBorder="1" applyAlignment="1">
      <alignment horizontal="center" vertical="center"/>
    </xf>
    <xf numFmtId="0" fontId="22" fillId="0" borderId="34" xfId="12" applyFont="1" applyFill="1" applyBorder="1" applyAlignment="1">
      <alignment horizontal="center" vertical="center" wrapText="1"/>
    </xf>
    <xf numFmtId="0" fontId="22" fillId="0" borderId="7" xfId="12" applyFont="1" applyFill="1" applyBorder="1" applyAlignment="1">
      <alignment horizontal="center" vertical="center" wrapText="1"/>
    </xf>
    <xf numFmtId="0" fontId="22" fillId="0" borderId="34" xfId="12" applyFont="1" applyFill="1" applyBorder="1" applyAlignment="1">
      <alignment horizontal="center" vertical="center"/>
    </xf>
    <xf numFmtId="0" fontId="22" fillId="0" borderId="7" xfId="12" applyFont="1" applyFill="1" applyBorder="1" applyAlignment="1">
      <alignment horizontal="center" vertical="center"/>
    </xf>
    <xf numFmtId="0" fontId="18" fillId="0" borderId="38" xfId="12" applyFont="1" applyBorder="1" applyAlignment="1">
      <alignment horizontal="center" vertical="center"/>
    </xf>
    <xf numFmtId="0" fontId="18" fillId="0" borderId="24" xfId="12" applyFont="1" applyBorder="1" applyAlignment="1">
      <alignment horizontal="center" vertical="center"/>
    </xf>
    <xf numFmtId="0" fontId="33" fillId="0" borderId="39" xfId="12" applyBorder="1" applyAlignment="1">
      <alignment horizontal="center" vertical="center" wrapText="1"/>
    </xf>
    <xf numFmtId="0" fontId="33" fillId="0" borderId="40" xfId="12" applyBorder="1" applyAlignment="1">
      <alignment horizontal="center" vertical="center" wrapText="1"/>
    </xf>
    <xf numFmtId="0" fontId="33" fillId="0" borderId="41" xfId="12" applyBorder="1" applyAlignment="1">
      <alignment horizontal="center" vertical="center" wrapText="1"/>
    </xf>
    <xf numFmtId="0" fontId="33" fillId="0" borderId="42" xfId="12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5" fillId="0" borderId="18" xfId="12" applyFont="1" applyBorder="1" applyAlignment="1">
      <alignment horizontal="center"/>
    </xf>
    <xf numFmtId="0" fontId="33" fillId="0" borderId="0" xfId="12" applyAlignment="1">
      <alignment horizontal="center" wrapText="1"/>
    </xf>
    <xf numFmtId="0" fontId="0" fillId="0" borderId="0" xfId="0" applyAlignment="1">
      <alignment horizont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107"/>
  <sheetViews>
    <sheetView zoomScaleSheetLayoutView="100" workbookViewId="0">
      <selection activeCell="L12" sqref="L12"/>
    </sheetView>
  </sheetViews>
  <sheetFormatPr defaultRowHeight="14.25"/>
  <cols>
    <col min="2" max="2" width="5.125" style="43" customWidth="1"/>
    <col min="3" max="3" width="11.125" style="43" customWidth="1"/>
    <col min="4" max="4" width="55.375" style="43" customWidth="1"/>
    <col min="5" max="6" width="9" style="43"/>
  </cols>
  <sheetData>
    <row r="2" spans="1:9" ht="15" thickBot="1">
      <c r="B2" s="35"/>
      <c r="C2" s="35"/>
      <c r="D2" s="35"/>
      <c r="E2" s="35"/>
      <c r="F2" s="35"/>
    </row>
    <row r="3" spans="1:9" ht="51.75" customHeight="1" thickBot="1">
      <c r="A3" s="33"/>
      <c r="B3" s="147" t="s">
        <v>159</v>
      </c>
      <c r="C3" s="148"/>
      <c r="D3" s="148"/>
      <c r="E3" s="148"/>
      <c r="F3" s="149"/>
    </row>
    <row r="4" spans="1:9" ht="44.25" customHeight="1" thickBot="1">
      <c r="A4" s="33"/>
      <c r="B4" s="150" t="s">
        <v>213</v>
      </c>
      <c r="C4" s="151"/>
      <c r="D4" s="151"/>
      <c r="E4" s="151"/>
      <c r="F4" s="151"/>
      <c r="G4" s="67"/>
      <c r="H4" s="66"/>
    </row>
    <row r="5" spans="1:9">
      <c r="B5" s="152" t="s">
        <v>61</v>
      </c>
      <c r="C5" s="154" t="s">
        <v>62</v>
      </c>
      <c r="D5" s="156" t="s">
        <v>63</v>
      </c>
      <c r="E5" s="158" t="s">
        <v>64</v>
      </c>
      <c r="F5" s="160" t="s">
        <v>65</v>
      </c>
      <c r="G5" s="68"/>
    </row>
    <row r="6" spans="1:9" ht="30.75" customHeight="1" thickBot="1">
      <c r="B6" s="153"/>
      <c r="C6" s="155"/>
      <c r="D6" s="157"/>
      <c r="E6" s="159"/>
      <c r="F6" s="161"/>
    </row>
    <row r="7" spans="1:9">
      <c r="B7" s="59"/>
      <c r="C7" s="53" t="s">
        <v>66</v>
      </c>
      <c r="D7" s="46" t="s">
        <v>67</v>
      </c>
      <c r="E7" s="36"/>
      <c r="F7" s="44"/>
    </row>
    <row r="8" spans="1:9">
      <c r="B8" s="77"/>
      <c r="C8" s="54" t="s">
        <v>68</v>
      </c>
      <c r="D8" s="47" t="s">
        <v>93</v>
      </c>
      <c r="E8" s="37"/>
      <c r="F8" s="45"/>
    </row>
    <row r="9" spans="1:9" ht="38.25" customHeight="1">
      <c r="A9" s="32"/>
      <c r="B9" s="61">
        <v>1</v>
      </c>
      <c r="C9" s="99"/>
      <c r="D9" s="48" t="s">
        <v>143</v>
      </c>
      <c r="E9" s="34" t="s">
        <v>49</v>
      </c>
      <c r="F9" s="144">
        <v>1.06</v>
      </c>
      <c r="H9" s="32"/>
      <c r="I9" s="119"/>
    </row>
    <row r="10" spans="1:9" ht="18" customHeight="1">
      <c r="A10" s="32"/>
      <c r="B10" s="60"/>
      <c r="C10" s="55" t="s">
        <v>146</v>
      </c>
      <c r="D10" s="47" t="s">
        <v>155</v>
      </c>
      <c r="E10" s="37"/>
      <c r="F10" s="37"/>
      <c r="H10" s="32"/>
      <c r="I10" s="119"/>
    </row>
    <row r="11" spans="1:9" ht="14.25" customHeight="1">
      <c r="A11" s="32"/>
      <c r="B11" s="61">
        <f>B9+1</f>
        <v>2</v>
      </c>
      <c r="C11" s="99"/>
      <c r="D11" s="122" t="s">
        <v>160</v>
      </c>
      <c r="E11" s="34" t="s">
        <v>88</v>
      </c>
      <c r="F11" s="145">
        <v>791.82</v>
      </c>
      <c r="H11" s="32"/>
      <c r="I11" s="119"/>
    </row>
    <row r="12" spans="1:9">
      <c r="A12" s="32"/>
      <c r="B12" s="60"/>
      <c r="C12" s="55" t="s">
        <v>147</v>
      </c>
      <c r="D12" s="47" t="s">
        <v>123</v>
      </c>
      <c r="E12" s="37"/>
      <c r="F12" s="105"/>
      <c r="H12" s="32"/>
    </row>
    <row r="13" spans="1:9" ht="25.5">
      <c r="A13" s="32"/>
      <c r="B13" s="121">
        <f>B11+1</f>
        <v>3</v>
      </c>
      <c r="C13" s="120"/>
      <c r="D13" s="123" t="s">
        <v>161</v>
      </c>
      <c r="E13" s="34" t="s">
        <v>69</v>
      </c>
      <c r="F13" s="145">
        <v>277.5</v>
      </c>
      <c r="H13" s="32"/>
    </row>
    <row r="14" spans="1:9" ht="25.5">
      <c r="A14" s="32"/>
      <c r="B14" s="121">
        <f t="shared" ref="B14:B20" si="0">B13+1</f>
        <v>4</v>
      </c>
      <c r="C14" s="101"/>
      <c r="D14" s="122" t="s">
        <v>162</v>
      </c>
      <c r="E14" s="34" t="s">
        <v>69</v>
      </c>
      <c r="F14" s="145">
        <v>279</v>
      </c>
      <c r="H14" s="32"/>
    </row>
    <row r="15" spans="1:9" ht="25.5">
      <c r="A15" s="32"/>
      <c r="B15" s="121">
        <f t="shared" si="0"/>
        <v>5</v>
      </c>
      <c r="C15" s="101"/>
      <c r="D15" s="122" t="s">
        <v>163</v>
      </c>
      <c r="E15" s="34" t="s">
        <v>69</v>
      </c>
      <c r="F15" s="145">
        <v>50</v>
      </c>
      <c r="H15" s="32"/>
    </row>
    <row r="16" spans="1:9" ht="25.5">
      <c r="A16" s="32"/>
      <c r="B16" s="121">
        <v>6</v>
      </c>
      <c r="C16" s="101"/>
      <c r="D16" s="122" t="s">
        <v>164</v>
      </c>
      <c r="E16" s="34" t="s">
        <v>69</v>
      </c>
      <c r="F16" s="145">
        <v>32.5</v>
      </c>
      <c r="H16" s="32"/>
    </row>
    <row r="17" spans="1:8" ht="38.25">
      <c r="A17" s="32"/>
      <c r="B17" s="121">
        <v>7</v>
      </c>
      <c r="C17" s="101"/>
      <c r="D17" s="95" t="s">
        <v>165</v>
      </c>
      <c r="E17" s="34" t="s">
        <v>51</v>
      </c>
      <c r="F17" s="145">
        <v>144</v>
      </c>
      <c r="H17" s="32"/>
    </row>
    <row r="18" spans="1:8">
      <c r="A18" s="32"/>
      <c r="B18" s="121">
        <v>8</v>
      </c>
      <c r="C18" s="101"/>
      <c r="D18" s="95" t="s">
        <v>125</v>
      </c>
      <c r="E18" s="34" t="s">
        <v>85</v>
      </c>
      <c r="F18" s="145">
        <v>12</v>
      </c>
      <c r="H18" s="32"/>
    </row>
    <row r="19" spans="1:8">
      <c r="A19" s="32"/>
      <c r="B19" s="121">
        <f t="shared" si="0"/>
        <v>9</v>
      </c>
      <c r="C19" s="101"/>
      <c r="D19" s="95" t="s">
        <v>124</v>
      </c>
      <c r="E19" s="34" t="s">
        <v>85</v>
      </c>
      <c r="F19" s="146">
        <v>13</v>
      </c>
      <c r="H19" s="32"/>
    </row>
    <row r="20" spans="1:8" ht="25.5">
      <c r="A20" s="32"/>
      <c r="B20" s="121">
        <f t="shared" si="0"/>
        <v>10</v>
      </c>
      <c r="C20" s="101"/>
      <c r="D20" s="95" t="s">
        <v>142</v>
      </c>
      <c r="E20" s="34" t="s">
        <v>88</v>
      </c>
      <c r="F20" s="145">
        <v>7.4</v>
      </c>
      <c r="H20" s="32"/>
    </row>
    <row r="21" spans="1:8">
      <c r="A21" s="32"/>
      <c r="B21" s="60"/>
      <c r="C21" s="55" t="s">
        <v>145</v>
      </c>
      <c r="D21" s="47" t="s">
        <v>139</v>
      </c>
      <c r="E21" s="37"/>
      <c r="F21" s="105"/>
      <c r="H21" s="32"/>
    </row>
    <row r="22" spans="1:8" ht="25.5">
      <c r="A22" s="32"/>
      <c r="B22" s="61">
        <v>11</v>
      </c>
      <c r="C22" s="126"/>
      <c r="D22" s="97" t="s">
        <v>140</v>
      </c>
      <c r="E22" s="34" t="s">
        <v>69</v>
      </c>
      <c r="F22" s="145">
        <v>12</v>
      </c>
      <c r="H22" s="32"/>
    </row>
    <row r="23" spans="1:8" ht="25.5">
      <c r="A23" s="32"/>
      <c r="B23" s="61">
        <f t="shared" ref="B23:B24" si="1">B22+1</f>
        <v>12</v>
      </c>
      <c r="C23" s="125"/>
      <c r="D23" s="122" t="s">
        <v>141</v>
      </c>
      <c r="E23" s="34" t="s">
        <v>85</v>
      </c>
      <c r="F23" s="145">
        <v>5</v>
      </c>
      <c r="H23" s="32"/>
    </row>
    <row r="24" spans="1:8" ht="25.5">
      <c r="A24" s="32"/>
      <c r="B24" s="61">
        <f t="shared" si="1"/>
        <v>13</v>
      </c>
      <c r="C24" s="125"/>
      <c r="D24" s="122" t="s">
        <v>166</v>
      </c>
      <c r="E24" s="34" t="s">
        <v>85</v>
      </c>
      <c r="F24" s="145">
        <v>3</v>
      </c>
      <c r="H24" s="32"/>
    </row>
    <row r="25" spans="1:8">
      <c r="B25" s="62"/>
      <c r="C25" s="90" t="s">
        <v>99</v>
      </c>
      <c r="D25" s="50" t="s">
        <v>100</v>
      </c>
      <c r="E25" s="39"/>
      <c r="F25" s="106"/>
      <c r="H25" s="32"/>
    </row>
    <row r="26" spans="1:8">
      <c r="B26" s="60"/>
      <c r="C26" s="55" t="s">
        <v>101</v>
      </c>
      <c r="D26" s="47" t="s">
        <v>102</v>
      </c>
      <c r="E26" s="40"/>
      <c r="F26" s="105"/>
      <c r="H26" s="32"/>
    </row>
    <row r="27" spans="1:8" ht="25.5">
      <c r="B27" s="61">
        <v>14</v>
      </c>
      <c r="C27" s="99"/>
      <c r="D27" s="48" t="s">
        <v>167</v>
      </c>
      <c r="E27" s="34" t="s">
        <v>88</v>
      </c>
      <c r="F27" s="145">
        <v>1388.75</v>
      </c>
      <c r="H27" s="32"/>
    </row>
    <row r="28" spans="1:8">
      <c r="B28" s="60"/>
      <c r="C28" s="55" t="s">
        <v>103</v>
      </c>
      <c r="D28" s="47" t="s">
        <v>104</v>
      </c>
      <c r="E28" s="40"/>
      <c r="F28" s="105"/>
      <c r="H28" s="32"/>
    </row>
    <row r="29" spans="1:8" ht="25.5">
      <c r="B29" s="61">
        <f>B27+1</f>
        <v>15</v>
      </c>
      <c r="C29" s="102"/>
      <c r="D29" s="48" t="s">
        <v>148</v>
      </c>
      <c r="E29" s="34" t="s">
        <v>88</v>
      </c>
      <c r="F29" s="145">
        <v>730</v>
      </c>
      <c r="H29" s="32"/>
    </row>
    <row r="30" spans="1:8">
      <c r="B30" s="62"/>
      <c r="C30" s="90" t="s">
        <v>105</v>
      </c>
      <c r="D30" s="50" t="s">
        <v>106</v>
      </c>
      <c r="E30" s="39"/>
      <c r="F30" s="106"/>
      <c r="H30" s="32"/>
    </row>
    <row r="31" spans="1:8">
      <c r="B31" s="60"/>
      <c r="C31" s="55" t="s">
        <v>144</v>
      </c>
      <c r="D31" s="98" t="s">
        <v>168</v>
      </c>
      <c r="E31" s="40"/>
      <c r="F31" s="40"/>
      <c r="H31" s="32"/>
    </row>
    <row r="32" spans="1:8" ht="25.5">
      <c r="B32" s="61">
        <v>16</v>
      </c>
      <c r="C32" s="99"/>
      <c r="D32" s="52" t="s">
        <v>205</v>
      </c>
      <c r="E32" s="34" t="s">
        <v>51</v>
      </c>
      <c r="F32" s="145">
        <v>138</v>
      </c>
      <c r="H32" s="32"/>
    </row>
    <row r="33" spans="2:8">
      <c r="B33" s="61">
        <f>B32+1</f>
        <v>17</v>
      </c>
      <c r="C33" s="99"/>
      <c r="D33" s="52" t="s">
        <v>170</v>
      </c>
      <c r="E33" s="34" t="s">
        <v>85</v>
      </c>
      <c r="F33" s="145">
        <v>20</v>
      </c>
      <c r="H33" s="32"/>
    </row>
    <row r="34" spans="2:8">
      <c r="B34" s="62"/>
      <c r="C34" s="82" t="s">
        <v>86</v>
      </c>
      <c r="D34" s="50" t="s">
        <v>70</v>
      </c>
      <c r="E34" s="39"/>
      <c r="F34" s="106"/>
      <c r="H34" s="32"/>
    </row>
    <row r="35" spans="2:8">
      <c r="B35" s="60"/>
      <c r="C35" s="55" t="s">
        <v>73</v>
      </c>
      <c r="D35" s="81" t="s">
        <v>74</v>
      </c>
      <c r="E35" s="40"/>
      <c r="F35" s="105"/>
      <c r="H35" s="32"/>
    </row>
    <row r="36" spans="2:8" ht="38.25">
      <c r="B36" s="61">
        <v>18</v>
      </c>
      <c r="C36" s="99"/>
      <c r="D36" s="48" t="s">
        <v>171</v>
      </c>
      <c r="E36" s="34" t="s">
        <v>69</v>
      </c>
      <c r="F36" s="145">
        <v>2514.9</v>
      </c>
      <c r="H36" s="32"/>
    </row>
    <row r="37" spans="2:8" ht="25.5">
      <c r="B37" s="61">
        <f>B36+1</f>
        <v>19</v>
      </c>
      <c r="C37" s="99"/>
      <c r="D37" s="48" t="s">
        <v>172</v>
      </c>
      <c r="E37" s="34" t="s">
        <v>69</v>
      </c>
      <c r="F37" s="145">
        <v>1359.86</v>
      </c>
      <c r="H37" s="32"/>
    </row>
    <row r="38" spans="2:8">
      <c r="B38" s="60"/>
      <c r="C38" s="55" t="s">
        <v>111</v>
      </c>
      <c r="D38" s="47" t="s">
        <v>126</v>
      </c>
      <c r="E38" s="40"/>
      <c r="F38" s="105"/>
      <c r="H38" s="32"/>
    </row>
    <row r="39" spans="2:8" ht="25.5">
      <c r="B39" s="61">
        <f>B37+1</f>
        <v>20</v>
      </c>
      <c r="C39" s="99"/>
      <c r="D39" s="48" t="s">
        <v>149</v>
      </c>
      <c r="E39" s="34" t="s">
        <v>69</v>
      </c>
      <c r="F39" s="145">
        <v>305.7</v>
      </c>
      <c r="H39" s="32"/>
    </row>
    <row r="40" spans="2:8" ht="25.5">
      <c r="B40" s="61">
        <f>B39+1</f>
        <v>21</v>
      </c>
      <c r="C40" s="99"/>
      <c r="D40" s="48" t="s">
        <v>173</v>
      </c>
      <c r="E40" s="34" t="s">
        <v>69</v>
      </c>
      <c r="F40" s="145">
        <v>1359.86</v>
      </c>
      <c r="H40" s="32"/>
    </row>
    <row r="41" spans="2:8">
      <c r="B41" s="60"/>
      <c r="C41" s="55" t="s">
        <v>87</v>
      </c>
      <c r="D41" s="47" t="s">
        <v>89</v>
      </c>
      <c r="E41" s="40"/>
      <c r="F41" s="105"/>
      <c r="H41" s="32"/>
    </row>
    <row r="42" spans="2:8" ht="25.5">
      <c r="B42" s="61">
        <f>B40+1</f>
        <v>22</v>
      </c>
      <c r="C42" s="103"/>
      <c r="D42" s="48" t="s">
        <v>174</v>
      </c>
      <c r="E42" s="34" t="s">
        <v>69</v>
      </c>
      <c r="F42" s="145">
        <v>764.76</v>
      </c>
      <c r="H42" s="32"/>
    </row>
    <row r="43" spans="2:8">
      <c r="B43" s="60"/>
      <c r="C43" s="55" t="s">
        <v>80</v>
      </c>
      <c r="D43" s="47" t="s">
        <v>97</v>
      </c>
      <c r="E43" s="40"/>
      <c r="F43" s="105"/>
      <c r="H43" s="32"/>
    </row>
    <row r="44" spans="2:8" ht="25.5">
      <c r="B44" s="61">
        <v>23</v>
      </c>
      <c r="C44" s="103"/>
      <c r="D44" s="48" t="s">
        <v>175</v>
      </c>
      <c r="E44" s="34" t="s">
        <v>69</v>
      </c>
      <c r="F44" s="145">
        <v>1579.7</v>
      </c>
      <c r="H44" s="32"/>
    </row>
    <row r="45" spans="2:8" ht="25.5">
      <c r="B45" s="61">
        <f>B44+1</f>
        <v>24</v>
      </c>
      <c r="C45" s="103"/>
      <c r="D45" s="48" t="s">
        <v>176</v>
      </c>
      <c r="E45" s="34" t="s">
        <v>69</v>
      </c>
      <c r="F45" s="145">
        <v>629.5</v>
      </c>
      <c r="H45" s="32"/>
    </row>
    <row r="46" spans="2:8">
      <c r="B46" s="60"/>
      <c r="C46" s="55" t="s">
        <v>179</v>
      </c>
      <c r="D46" s="47" t="s">
        <v>177</v>
      </c>
      <c r="E46" s="40"/>
      <c r="F46" s="40"/>
      <c r="H46" s="32"/>
    </row>
    <row r="47" spans="2:8" ht="25.5">
      <c r="B47" s="61">
        <v>25</v>
      </c>
      <c r="C47" s="103"/>
      <c r="D47" s="52" t="s">
        <v>178</v>
      </c>
      <c r="E47" s="34" t="s">
        <v>69</v>
      </c>
      <c r="F47" s="145">
        <v>676.96</v>
      </c>
      <c r="H47" s="32"/>
    </row>
    <row r="48" spans="2:8">
      <c r="B48" s="62"/>
      <c r="C48" s="56" t="s">
        <v>71</v>
      </c>
      <c r="D48" s="49" t="s">
        <v>72</v>
      </c>
      <c r="E48" s="39"/>
      <c r="F48" s="107"/>
      <c r="H48" s="32"/>
    </row>
    <row r="49" spans="2:8">
      <c r="B49" s="60"/>
      <c r="C49" s="55" t="s">
        <v>127</v>
      </c>
      <c r="D49" s="51" t="s">
        <v>128</v>
      </c>
      <c r="E49" s="41"/>
      <c r="F49" s="105"/>
      <c r="H49" s="32"/>
    </row>
    <row r="50" spans="2:8" ht="25.5">
      <c r="B50" s="61">
        <f>B47+1</f>
        <v>26</v>
      </c>
      <c r="C50" s="99"/>
      <c r="D50" s="52" t="s">
        <v>135</v>
      </c>
      <c r="E50" s="34" t="s">
        <v>69</v>
      </c>
      <c r="F50" s="145">
        <v>305.7</v>
      </c>
      <c r="H50" s="32"/>
    </row>
    <row r="51" spans="2:8">
      <c r="B51" s="60"/>
      <c r="C51" s="55" t="s">
        <v>185</v>
      </c>
      <c r="D51" s="51" t="s">
        <v>96</v>
      </c>
      <c r="E51" s="41"/>
      <c r="F51" s="105"/>
      <c r="H51" s="32"/>
    </row>
    <row r="52" spans="2:8" ht="25.5">
      <c r="B52" s="61">
        <f>B50+1</f>
        <v>27</v>
      </c>
      <c r="C52" s="99"/>
      <c r="D52" s="52" t="s">
        <v>180</v>
      </c>
      <c r="E52" s="34" t="s">
        <v>69</v>
      </c>
      <c r="F52" s="145">
        <v>6156</v>
      </c>
      <c r="H52" s="32"/>
    </row>
    <row r="53" spans="2:8" ht="38.25">
      <c r="B53" s="61">
        <v>28</v>
      </c>
      <c r="C53" s="99"/>
      <c r="D53" s="48" t="s">
        <v>181</v>
      </c>
      <c r="E53" s="34" t="s">
        <v>69</v>
      </c>
      <c r="F53" s="145">
        <v>5300</v>
      </c>
      <c r="H53" s="32"/>
    </row>
    <row r="54" spans="2:8" ht="38.25">
      <c r="B54" s="61">
        <f>B53+1</f>
        <v>29</v>
      </c>
      <c r="C54" s="99"/>
      <c r="D54" s="48" t="s">
        <v>210</v>
      </c>
      <c r="E54" s="34" t="s">
        <v>69</v>
      </c>
      <c r="F54" s="145">
        <v>6185.2</v>
      </c>
      <c r="H54" s="32"/>
    </row>
    <row r="55" spans="2:8">
      <c r="B55" s="60"/>
      <c r="C55" s="55" t="s">
        <v>150</v>
      </c>
      <c r="D55" s="78" t="s">
        <v>184</v>
      </c>
      <c r="E55" s="41"/>
      <c r="F55" s="105"/>
      <c r="H55" s="32"/>
    </row>
    <row r="56" spans="2:8">
      <c r="B56" s="61">
        <f>B54+1</f>
        <v>30</v>
      </c>
      <c r="C56" s="99"/>
      <c r="D56" s="124" t="s">
        <v>183</v>
      </c>
      <c r="E56" s="34" t="s">
        <v>69</v>
      </c>
      <c r="F56" s="145">
        <v>5300</v>
      </c>
      <c r="H56" s="32"/>
    </row>
    <row r="57" spans="2:8">
      <c r="B57" s="60"/>
      <c r="C57" s="55" t="s">
        <v>206</v>
      </c>
      <c r="D57" s="78" t="s">
        <v>186</v>
      </c>
      <c r="E57" s="41"/>
      <c r="F57" s="41"/>
      <c r="H57" s="32"/>
    </row>
    <row r="58" spans="2:8" ht="25.5">
      <c r="B58" s="61">
        <f>B56+1</f>
        <v>31</v>
      </c>
      <c r="C58" s="99"/>
      <c r="D58" s="48" t="s">
        <v>187</v>
      </c>
      <c r="E58" s="34" t="s">
        <v>69</v>
      </c>
      <c r="F58" s="145">
        <v>629.5</v>
      </c>
      <c r="H58" s="32"/>
    </row>
    <row r="59" spans="2:8">
      <c r="B59" s="60"/>
      <c r="C59" s="55" t="s">
        <v>207</v>
      </c>
      <c r="D59" s="78" t="s">
        <v>188</v>
      </c>
      <c r="E59" s="41"/>
      <c r="F59" s="41"/>
      <c r="H59" s="32"/>
    </row>
    <row r="60" spans="2:8" ht="25.5">
      <c r="B60" s="61">
        <f>B58+1</f>
        <v>32</v>
      </c>
      <c r="C60" s="99"/>
      <c r="D60" s="52" t="s">
        <v>151</v>
      </c>
      <c r="E60" s="34" t="s">
        <v>69</v>
      </c>
      <c r="F60" s="145">
        <v>2060</v>
      </c>
      <c r="H60" s="32"/>
    </row>
    <row r="61" spans="2:8">
      <c r="B61" s="62"/>
      <c r="C61" s="56" t="s">
        <v>107</v>
      </c>
      <c r="D61" s="49" t="s">
        <v>108</v>
      </c>
      <c r="E61" s="39"/>
      <c r="F61" s="107"/>
      <c r="H61" s="32"/>
    </row>
    <row r="62" spans="2:8">
      <c r="B62" s="60"/>
      <c r="C62" s="55" t="s">
        <v>129</v>
      </c>
      <c r="D62" s="51" t="s">
        <v>190</v>
      </c>
      <c r="E62" s="41"/>
      <c r="F62" s="105"/>
      <c r="H62" s="32"/>
    </row>
    <row r="63" spans="2:8" ht="25.5">
      <c r="B63" s="61">
        <f>B60+1</f>
        <v>33</v>
      </c>
      <c r="C63" s="99"/>
      <c r="D63" s="96" t="s">
        <v>189</v>
      </c>
      <c r="E63" s="34" t="s">
        <v>69</v>
      </c>
      <c r="F63" s="145">
        <v>5088</v>
      </c>
      <c r="H63" s="32"/>
    </row>
    <row r="64" spans="2:8" ht="42" customHeight="1">
      <c r="B64" s="61">
        <f>B63+1</f>
        <v>34</v>
      </c>
      <c r="C64" s="99"/>
      <c r="D64" s="52" t="s">
        <v>191</v>
      </c>
      <c r="E64" s="34" t="s">
        <v>69</v>
      </c>
      <c r="F64" s="145">
        <v>57.5</v>
      </c>
      <c r="H64" s="32"/>
    </row>
    <row r="65" spans="2:8" ht="42" customHeight="1">
      <c r="B65" s="61">
        <f>B64+1</f>
        <v>35</v>
      </c>
      <c r="C65" s="99"/>
      <c r="D65" s="48" t="s">
        <v>192</v>
      </c>
      <c r="E65" s="34" t="s">
        <v>69</v>
      </c>
      <c r="F65" s="145">
        <v>40</v>
      </c>
      <c r="H65" s="32"/>
    </row>
    <row r="66" spans="2:8">
      <c r="B66" s="60"/>
      <c r="C66" s="55" t="s">
        <v>109</v>
      </c>
      <c r="D66" s="51" t="s">
        <v>110</v>
      </c>
      <c r="E66" s="41"/>
      <c r="F66" s="105"/>
      <c r="H66" s="32"/>
    </row>
    <row r="67" spans="2:8" ht="38.25">
      <c r="B67" s="61">
        <v>36</v>
      </c>
      <c r="C67" s="99"/>
      <c r="D67" s="52" t="s">
        <v>136</v>
      </c>
      <c r="E67" s="34" t="s">
        <v>69</v>
      </c>
      <c r="F67" s="145">
        <v>46</v>
      </c>
      <c r="H67" s="32"/>
    </row>
    <row r="68" spans="2:8">
      <c r="B68" s="60"/>
      <c r="C68" s="55" t="s">
        <v>112</v>
      </c>
      <c r="D68" s="51" t="s">
        <v>113</v>
      </c>
      <c r="E68" s="41"/>
      <c r="F68" s="105"/>
      <c r="H68" s="32"/>
    </row>
    <row r="69" spans="2:8" ht="25.5">
      <c r="B69" s="61">
        <f>B67+1</f>
        <v>37</v>
      </c>
      <c r="C69" s="99"/>
      <c r="D69" s="52" t="s">
        <v>114</v>
      </c>
      <c r="E69" s="34" t="s">
        <v>69</v>
      </c>
      <c r="F69" s="145">
        <v>1031.4000000000001</v>
      </c>
      <c r="H69" s="32"/>
    </row>
    <row r="70" spans="2:8">
      <c r="B70" s="60"/>
      <c r="C70" s="55" t="s">
        <v>115</v>
      </c>
      <c r="D70" s="51" t="s">
        <v>116</v>
      </c>
      <c r="E70" s="41"/>
      <c r="F70" s="105"/>
      <c r="H70" s="32"/>
    </row>
    <row r="71" spans="2:8" ht="25.5">
      <c r="B71" s="61">
        <f>B69+1</f>
        <v>38</v>
      </c>
      <c r="C71" s="99"/>
      <c r="D71" s="91" t="s">
        <v>130</v>
      </c>
      <c r="E71" s="92" t="s">
        <v>51</v>
      </c>
      <c r="F71" s="145">
        <v>244.9</v>
      </c>
      <c r="H71" s="32"/>
    </row>
    <row r="72" spans="2:8" ht="25.5">
      <c r="B72" s="61">
        <f>B71+1</f>
        <v>39</v>
      </c>
      <c r="C72" s="104"/>
      <c r="D72" s="52" t="s">
        <v>137</v>
      </c>
      <c r="E72" s="34" t="s">
        <v>85</v>
      </c>
      <c r="F72" s="145">
        <v>46</v>
      </c>
      <c r="H72" s="32"/>
    </row>
    <row r="73" spans="2:8">
      <c r="B73" s="62"/>
      <c r="C73" s="56" t="s">
        <v>117</v>
      </c>
      <c r="D73" s="49" t="s">
        <v>118</v>
      </c>
      <c r="E73" s="39"/>
      <c r="F73" s="107"/>
      <c r="H73" s="32"/>
    </row>
    <row r="74" spans="2:8">
      <c r="B74" s="60"/>
      <c r="C74" s="55" t="s">
        <v>119</v>
      </c>
      <c r="D74" s="51" t="s">
        <v>120</v>
      </c>
      <c r="E74" s="41"/>
      <c r="F74" s="105"/>
      <c r="H74" s="32"/>
    </row>
    <row r="75" spans="2:8" ht="38.25">
      <c r="B75" s="61">
        <v>40</v>
      </c>
      <c r="C75" s="99"/>
      <c r="D75" s="93" t="s">
        <v>193</v>
      </c>
      <c r="E75" s="34" t="s">
        <v>69</v>
      </c>
      <c r="F75" s="146">
        <v>91.56</v>
      </c>
      <c r="H75" s="32"/>
    </row>
    <row r="76" spans="2:8" ht="38.25">
      <c r="B76" s="61">
        <f>B75+1</f>
        <v>41</v>
      </c>
      <c r="C76" s="99"/>
      <c r="D76" s="93" t="s">
        <v>194</v>
      </c>
      <c r="E76" s="34" t="s">
        <v>69</v>
      </c>
      <c r="F76" s="145">
        <v>18.3</v>
      </c>
      <c r="H76" s="32"/>
    </row>
    <row r="77" spans="2:8" ht="25.5">
      <c r="B77" s="61">
        <f>B76+1</f>
        <v>42</v>
      </c>
      <c r="C77" s="99"/>
      <c r="D77" s="93" t="s">
        <v>195</v>
      </c>
      <c r="E77" s="34" t="s">
        <v>69</v>
      </c>
      <c r="F77" s="146">
        <v>45.29</v>
      </c>
      <c r="H77" s="32"/>
    </row>
    <row r="78" spans="2:8">
      <c r="B78" s="60"/>
      <c r="C78" s="55" t="s">
        <v>121</v>
      </c>
      <c r="D78" s="51" t="s">
        <v>196</v>
      </c>
      <c r="E78" s="41"/>
      <c r="F78" s="105"/>
      <c r="H78" s="32"/>
    </row>
    <row r="79" spans="2:8" ht="25.5">
      <c r="B79" s="61">
        <f>B77+1</f>
        <v>43</v>
      </c>
      <c r="C79" s="99"/>
      <c r="D79" s="94" t="s">
        <v>122</v>
      </c>
      <c r="E79" s="34" t="s">
        <v>85</v>
      </c>
      <c r="F79" s="145">
        <v>25</v>
      </c>
      <c r="H79" s="32"/>
    </row>
    <row r="80" spans="2:8" ht="25.5">
      <c r="B80" s="61">
        <f>B79+1</f>
        <v>44</v>
      </c>
      <c r="C80" s="99"/>
      <c r="D80" s="52" t="s">
        <v>209</v>
      </c>
      <c r="E80" s="34" t="s">
        <v>85</v>
      </c>
      <c r="F80" s="145">
        <v>29</v>
      </c>
      <c r="H80" s="32"/>
    </row>
    <row r="81" spans="2:8">
      <c r="B81" s="60"/>
      <c r="C81" s="55" t="s">
        <v>197</v>
      </c>
      <c r="D81" s="51" t="s">
        <v>198</v>
      </c>
      <c r="E81" s="41"/>
      <c r="F81" s="105"/>
      <c r="H81" s="32"/>
    </row>
    <row r="82" spans="2:8" ht="27.75" customHeight="1">
      <c r="B82" s="61">
        <v>45</v>
      </c>
      <c r="C82" s="99"/>
      <c r="D82" s="52" t="s">
        <v>199</v>
      </c>
      <c r="E82" s="34" t="s">
        <v>51</v>
      </c>
      <c r="F82" s="145">
        <v>74</v>
      </c>
      <c r="H82" s="32"/>
    </row>
    <row r="83" spans="2:8">
      <c r="B83" s="63"/>
      <c r="C83" s="57" t="s">
        <v>81</v>
      </c>
      <c r="D83" s="49" t="s">
        <v>90</v>
      </c>
      <c r="E83" s="38"/>
      <c r="F83" s="107"/>
      <c r="H83" s="32"/>
    </row>
    <row r="84" spans="2:8">
      <c r="B84" s="64"/>
      <c r="C84" s="58" t="s">
        <v>82</v>
      </c>
      <c r="D84" s="47" t="s">
        <v>95</v>
      </c>
      <c r="E84" s="42"/>
      <c r="F84" s="105"/>
      <c r="H84" s="32"/>
    </row>
    <row r="85" spans="2:8" ht="25.5">
      <c r="B85" s="65">
        <f>B82+1</f>
        <v>46</v>
      </c>
      <c r="C85" s="99"/>
      <c r="D85" s="48" t="s">
        <v>201</v>
      </c>
      <c r="E85" s="34" t="s">
        <v>51</v>
      </c>
      <c r="F85" s="145">
        <v>775</v>
      </c>
      <c r="H85" s="32"/>
    </row>
    <row r="86" spans="2:8" ht="25.5">
      <c r="B86" s="65">
        <f>B85+1</f>
        <v>47</v>
      </c>
      <c r="C86" s="99"/>
      <c r="D86" s="48" t="s">
        <v>202</v>
      </c>
      <c r="E86" s="34" t="s">
        <v>51</v>
      </c>
      <c r="F86" s="145">
        <v>180.8</v>
      </c>
      <c r="H86" s="32"/>
    </row>
    <row r="87" spans="2:8" ht="25.5">
      <c r="B87" s="65">
        <f>B86+1</f>
        <v>48</v>
      </c>
      <c r="C87" s="99"/>
      <c r="D87" s="48" t="s">
        <v>200</v>
      </c>
      <c r="E87" s="34" t="s">
        <v>51</v>
      </c>
      <c r="F87" s="145">
        <v>134.6</v>
      </c>
      <c r="H87" s="32"/>
    </row>
    <row r="88" spans="2:8">
      <c r="B88" s="64"/>
      <c r="C88" s="58" t="s">
        <v>92</v>
      </c>
      <c r="D88" s="47" t="s">
        <v>94</v>
      </c>
      <c r="E88" s="42"/>
      <c r="F88" s="105"/>
      <c r="H88" s="32"/>
    </row>
    <row r="89" spans="2:8" ht="25.5">
      <c r="B89" s="65">
        <f>B87+1</f>
        <v>49</v>
      </c>
      <c r="C89" s="99"/>
      <c r="D89" s="48" t="s">
        <v>91</v>
      </c>
      <c r="E89" s="34" t="s">
        <v>69</v>
      </c>
      <c r="F89" s="145">
        <v>1579.7</v>
      </c>
      <c r="H89" s="32"/>
    </row>
    <row r="90" spans="2:8">
      <c r="B90" s="64"/>
      <c r="C90" s="58" t="s">
        <v>83</v>
      </c>
      <c r="D90" s="47" t="s">
        <v>84</v>
      </c>
      <c r="E90" s="42"/>
      <c r="F90" s="105"/>
      <c r="H90" s="32"/>
    </row>
    <row r="91" spans="2:8" ht="25.5">
      <c r="B91" s="65">
        <f>B89+1</f>
        <v>50</v>
      </c>
      <c r="C91" s="99"/>
      <c r="D91" s="48" t="s">
        <v>131</v>
      </c>
      <c r="E91" s="34" t="s">
        <v>51</v>
      </c>
      <c r="F91" s="145">
        <v>880.7</v>
      </c>
      <c r="H91" s="32"/>
    </row>
    <row r="92" spans="2:8">
      <c r="B92" s="64"/>
      <c r="C92" s="58" t="s">
        <v>152</v>
      </c>
      <c r="D92" s="47" t="s">
        <v>153</v>
      </c>
      <c r="E92" s="42"/>
      <c r="F92" s="105"/>
      <c r="H92" s="32"/>
    </row>
    <row r="93" spans="2:8" ht="25.5">
      <c r="B93" s="65">
        <f>B91+1</f>
        <v>51</v>
      </c>
      <c r="C93" s="99"/>
      <c r="D93" s="48" t="s">
        <v>154</v>
      </c>
      <c r="E93" s="34" t="s">
        <v>51</v>
      </c>
      <c r="F93" s="145">
        <v>119.3</v>
      </c>
      <c r="H93" s="32"/>
    </row>
    <row r="94" spans="2:8">
      <c r="B94" s="63"/>
      <c r="C94" s="57" t="s">
        <v>132</v>
      </c>
      <c r="D94" s="49" t="s">
        <v>133</v>
      </c>
      <c r="E94" s="38"/>
      <c r="F94" s="107"/>
    </row>
    <row r="95" spans="2:8">
      <c r="B95" s="64"/>
      <c r="C95" s="58" t="s">
        <v>208</v>
      </c>
      <c r="D95" s="47" t="s">
        <v>134</v>
      </c>
      <c r="E95" s="42"/>
      <c r="F95" s="105"/>
    </row>
    <row r="96" spans="2:8">
      <c r="B96" s="127">
        <f>B93+1</f>
        <v>52</v>
      </c>
      <c r="C96" s="128"/>
      <c r="D96" s="130" t="s">
        <v>203</v>
      </c>
      <c r="E96" s="129" t="s">
        <v>51</v>
      </c>
      <c r="F96" s="145">
        <v>14.5</v>
      </c>
    </row>
    <row r="97" spans="2:9">
      <c r="B97" s="127">
        <f>B96+1</f>
        <v>53</v>
      </c>
      <c r="C97" s="128"/>
      <c r="D97" s="130" t="s">
        <v>204</v>
      </c>
      <c r="E97" s="129" t="s">
        <v>51</v>
      </c>
      <c r="F97" s="145">
        <v>12.5</v>
      </c>
    </row>
    <row r="107" spans="2:9">
      <c r="I107" t="s">
        <v>98</v>
      </c>
    </row>
  </sheetData>
  <mergeCells count="7">
    <mergeCell ref="B3:F3"/>
    <mergeCell ref="B4:F4"/>
    <mergeCell ref="B5:B6"/>
    <mergeCell ref="C5:C6"/>
    <mergeCell ref="D5:D6"/>
    <mergeCell ref="E5:E6"/>
    <mergeCell ref="F5:F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colBreaks count="1" manualBreakCount="1">
    <brk id="6" max="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J106"/>
  <sheetViews>
    <sheetView tabSelected="1" view="pageBreakPreview" topLeftCell="A97" zoomScaleSheetLayoutView="100" workbookViewId="0">
      <selection activeCell="J108" sqref="J108"/>
    </sheetView>
  </sheetViews>
  <sheetFormatPr defaultRowHeight="14.25"/>
  <cols>
    <col min="1" max="1" width="6.375" style="69" customWidth="1"/>
    <col min="2" max="2" width="5.125" style="69" customWidth="1"/>
    <col min="3" max="3" width="11.125" style="69" customWidth="1"/>
    <col min="4" max="4" width="44" style="69" customWidth="1"/>
    <col min="5" max="5" width="6.5" style="69" customWidth="1"/>
    <col min="6" max="6" width="9" style="69"/>
    <col min="7" max="7" width="11.375" style="69" customWidth="1"/>
    <col min="8" max="8" width="14.75" style="69" customWidth="1"/>
    <col min="9" max="16384" width="9" style="69"/>
  </cols>
  <sheetData>
    <row r="2" spans="2:8" ht="15.75" thickBot="1">
      <c r="B2" s="76"/>
      <c r="C2" s="76"/>
      <c r="D2" s="76"/>
      <c r="E2" s="76"/>
      <c r="F2" s="76"/>
      <c r="G2" s="193" t="s">
        <v>212</v>
      </c>
      <c r="H2" s="193"/>
    </row>
    <row r="3" spans="2:8" ht="21" thickBot="1">
      <c r="B3" s="165" t="s">
        <v>211</v>
      </c>
      <c r="C3" s="166"/>
      <c r="D3" s="166"/>
      <c r="E3" s="166"/>
      <c r="F3" s="166"/>
      <c r="G3" s="166"/>
      <c r="H3" s="167"/>
    </row>
    <row r="4" spans="2:8" ht="33.75" customHeight="1" thickBot="1">
      <c r="B4" s="168" t="str">
        <f>PRZEDMIAR!B4</f>
        <v>PRZEBUDOWA DROGI POWIATOWEJ NR 3524W Jedlnia Letnisko - Czarna (odc. od km 6+340 do km 7+400)  dł. 1060,0 m</v>
      </c>
      <c r="C4" s="169"/>
      <c r="D4" s="169"/>
      <c r="E4" s="169"/>
      <c r="F4" s="169"/>
      <c r="G4" s="169"/>
      <c r="H4" s="170"/>
    </row>
    <row r="5" spans="2:8" ht="22.5" customHeight="1">
      <c r="B5" s="171" t="s">
        <v>61</v>
      </c>
      <c r="C5" s="173" t="s">
        <v>62</v>
      </c>
      <c r="D5" s="175" t="s">
        <v>75</v>
      </c>
      <c r="E5" s="177" t="s">
        <v>77</v>
      </c>
      <c r="F5" s="178"/>
      <c r="G5" s="179" t="s">
        <v>78</v>
      </c>
      <c r="H5" s="181" t="s">
        <v>79</v>
      </c>
    </row>
    <row r="6" spans="2:8" ht="22.5" customHeight="1" thickBot="1">
      <c r="B6" s="172"/>
      <c r="C6" s="174"/>
      <c r="D6" s="176"/>
      <c r="E6" s="75" t="s">
        <v>76</v>
      </c>
      <c r="F6" s="75" t="s">
        <v>65</v>
      </c>
      <c r="G6" s="180"/>
      <c r="H6" s="182"/>
    </row>
    <row r="7" spans="2:8">
      <c r="B7" s="59"/>
      <c r="C7" s="53" t="s">
        <v>66</v>
      </c>
      <c r="D7" s="46" t="s">
        <v>67</v>
      </c>
      <c r="E7" s="36"/>
      <c r="F7" s="79"/>
      <c r="G7" s="74"/>
      <c r="H7" s="73"/>
    </row>
    <row r="8" spans="2:8">
      <c r="B8" s="77"/>
      <c r="C8" s="83" t="str">
        <f>PRZEDMIAR!C8</f>
        <v>D.01.01.01</v>
      </c>
      <c r="D8" s="47" t="str">
        <f>PRZEDMIAR!D8</f>
        <v>Odtworzenie trasy i punktów wysokościowych</v>
      </c>
      <c r="E8" s="84"/>
      <c r="F8" s="80"/>
      <c r="G8" s="72"/>
      <c r="H8" s="71"/>
    </row>
    <row r="9" spans="2:8" ht="39.75" customHeight="1">
      <c r="B9" s="61">
        <f>PRZEDMIAR!B9</f>
        <v>1</v>
      </c>
      <c r="C9" s="99"/>
      <c r="D9" s="48" t="str">
        <f>PRZEDMIAR!D9</f>
        <v xml:space="preserve">Odtworzenie trasy i punktów wysokościowych przy liniowych robotach ziemnych (drogi) w terenie równinnym, obsługa geodezyjna, inwentaryzacja powykonawcza, </v>
      </c>
      <c r="E9" s="34" t="str">
        <f>PRZEDMIAR!E9</f>
        <v>km</v>
      </c>
      <c r="F9" s="108">
        <f>PRZEDMIAR!F9</f>
        <v>1.06</v>
      </c>
      <c r="G9" s="109">
        <v>0</v>
      </c>
      <c r="H9" s="110">
        <f>F9*G9</f>
        <v>0</v>
      </c>
    </row>
    <row r="10" spans="2:8">
      <c r="B10" s="60"/>
      <c r="C10" s="55" t="s">
        <v>145</v>
      </c>
      <c r="D10" s="47" t="s">
        <v>155</v>
      </c>
      <c r="E10" s="85"/>
      <c r="F10" s="111"/>
      <c r="G10" s="112"/>
      <c r="H10" s="113"/>
    </row>
    <row r="11" spans="2:8" ht="25.5" customHeight="1">
      <c r="B11" s="61">
        <f>PRZEDMIAR!B11</f>
        <v>2</v>
      </c>
      <c r="C11" s="99"/>
      <c r="D11" s="97" t="str">
        <f>PRZEDMIAR!D11</f>
        <v>Zdjęcie warstwy humusu gr.15 cm wraz z transportem  na odkład</v>
      </c>
      <c r="E11" s="34" t="s">
        <v>88</v>
      </c>
      <c r="F11" s="108">
        <f>PRZEDMIAR!F11</f>
        <v>791.82</v>
      </c>
      <c r="G11" s="136">
        <v>0</v>
      </c>
      <c r="H11" s="110">
        <f t="shared" ref="H11:H20" si="0">F11*G11</f>
        <v>0</v>
      </c>
    </row>
    <row r="12" spans="2:8" ht="18" customHeight="1">
      <c r="B12" s="60"/>
      <c r="C12" s="55" t="s">
        <v>147</v>
      </c>
      <c r="D12" s="47" t="s">
        <v>123</v>
      </c>
      <c r="E12" s="85"/>
      <c r="F12" s="111"/>
      <c r="G12" s="112"/>
      <c r="H12" s="113"/>
    </row>
    <row r="13" spans="2:8" ht="27.75" customHeight="1">
      <c r="B13" s="61">
        <f>PRZEDMIAR!B13</f>
        <v>3</v>
      </c>
      <c r="C13" s="99"/>
      <c r="D13" s="122" t="str">
        <f>PRZEDMIAR!D13</f>
        <v>Rozebranie nawierzchni z tłucznia kamiennego z wywiezieniem materiału z rozbiórki poza teren budowy</v>
      </c>
      <c r="E13" s="34" t="s">
        <v>69</v>
      </c>
      <c r="F13" s="108">
        <f>PRZEDMIAR!F13</f>
        <v>277.5</v>
      </c>
      <c r="G13" s="136">
        <v>0</v>
      </c>
      <c r="H13" s="110">
        <f t="shared" si="0"/>
        <v>0</v>
      </c>
    </row>
    <row r="14" spans="2:8" ht="39.75" customHeight="1">
      <c r="B14" s="61">
        <f>PRZEDMIAR!B14</f>
        <v>4</v>
      </c>
      <c r="C14" s="99"/>
      <c r="D14" s="122" t="str">
        <f>PRZEDMIAR!D14</f>
        <v>Rozebranie nawierzchnia z mieszanek mineralno-bitumicznych  z wywiezieniem materiału z rozbiórki poza teren budowy</v>
      </c>
      <c r="E14" s="34" t="s">
        <v>69</v>
      </c>
      <c r="F14" s="108">
        <f>PRZEDMIAR!F14</f>
        <v>279</v>
      </c>
      <c r="G14" s="136">
        <v>0</v>
      </c>
      <c r="H14" s="110">
        <f t="shared" si="0"/>
        <v>0</v>
      </c>
    </row>
    <row r="15" spans="2:8" ht="30" customHeight="1">
      <c r="B15" s="61">
        <f>PRZEDMIAR!B15</f>
        <v>5</v>
      </c>
      <c r="C15" s="99"/>
      <c r="D15" s="122" t="str">
        <f>PRZEDMIAR!D15</f>
        <v>Rozebranie nawierzchni  z betonu grub 15 cm z wywiezieniem  materiału z rozbiórki poza  teren  budowy</v>
      </c>
      <c r="E15" s="34" t="s">
        <v>69</v>
      </c>
      <c r="F15" s="108">
        <f>PRZEDMIAR!F15</f>
        <v>50</v>
      </c>
      <c r="G15" s="136">
        <v>0</v>
      </c>
      <c r="H15" s="110">
        <f t="shared" si="0"/>
        <v>0</v>
      </c>
    </row>
    <row r="16" spans="2:8" ht="27" customHeight="1">
      <c r="B16" s="61">
        <f>PRZEDMIAR!B16</f>
        <v>6</v>
      </c>
      <c r="C16" s="99"/>
      <c r="D16" s="122" t="str">
        <f>PRZEDMIAR!D16</f>
        <v>Rozebranie chodników z  płyt betonowych 35x35x5cm  z wywiezieniem materiału z rozbiórki poza teren budowy</v>
      </c>
      <c r="E16" s="34" t="s">
        <v>69</v>
      </c>
      <c r="F16" s="108">
        <f>PRZEDMIAR!F16</f>
        <v>32.5</v>
      </c>
      <c r="G16" s="136">
        <v>0</v>
      </c>
      <c r="H16" s="110">
        <f t="shared" si="0"/>
        <v>0</v>
      </c>
    </row>
    <row r="17" spans="2:8" ht="40.5" customHeight="1">
      <c r="B17" s="61">
        <f>PRZEDMIAR!B17</f>
        <v>7</v>
      </c>
      <c r="C17" s="99"/>
      <c r="D17" s="131" t="str">
        <f>PRZEDMIAR!D17</f>
        <v>Rozebranie części przelotowej przepustów z rur betonowych śr 40cm z uprzednim  odkopanie  przepustu i  z wywiezieniem materiału z rozbiórki poza teren budowy</v>
      </c>
      <c r="E17" s="34" t="s">
        <v>51</v>
      </c>
      <c r="F17" s="108">
        <f>PRZEDMIAR!F17</f>
        <v>144</v>
      </c>
      <c r="G17" s="136">
        <v>0</v>
      </c>
      <c r="H17" s="110">
        <f t="shared" si="0"/>
        <v>0</v>
      </c>
    </row>
    <row r="18" spans="2:8" ht="16.5" customHeight="1">
      <c r="B18" s="61">
        <v>8</v>
      </c>
      <c r="C18" s="99"/>
      <c r="D18" s="131" t="str">
        <f>PRZEDMIAR!D18</f>
        <v>Rozebranie słupków do znaków drogowych</v>
      </c>
      <c r="E18" s="34" t="s">
        <v>85</v>
      </c>
      <c r="F18" s="108">
        <v>12</v>
      </c>
      <c r="G18" s="136">
        <v>0</v>
      </c>
      <c r="H18" s="110">
        <f t="shared" si="0"/>
        <v>0</v>
      </c>
    </row>
    <row r="19" spans="2:8" ht="17.25" customHeight="1">
      <c r="B19" s="61">
        <v>9</v>
      </c>
      <c r="C19" s="99"/>
      <c r="D19" s="131" t="str">
        <f>PRZEDMIAR!D19</f>
        <v>Zdjęcie tarcz znaków drogowych</v>
      </c>
      <c r="E19" s="34" t="s">
        <v>85</v>
      </c>
      <c r="F19" s="108">
        <v>13</v>
      </c>
      <c r="G19" s="136">
        <v>0</v>
      </c>
      <c r="H19" s="110">
        <f t="shared" si="0"/>
        <v>0</v>
      </c>
    </row>
    <row r="20" spans="2:8" ht="39.75" customHeight="1">
      <c r="B20" s="61">
        <v>10</v>
      </c>
      <c r="C20" s="99"/>
      <c r="D20" s="131" t="str">
        <f>PRZEDMIAR!D20</f>
        <v>Rozebranie ścianek czołowych i ław fundamentowych przepustów z wywiezieniem materiału z rozbiórki poza teren budowy</v>
      </c>
      <c r="E20" s="34" t="s">
        <v>88</v>
      </c>
      <c r="F20" s="108">
        <f>PRZEDMIAR!F20</f>
        <v>7.4</v>
      </c>
      <c r="G20" s="136">
        <v>0</v>
      </c>
      <c r="H20" s="110">
        <f t="shared" si="0"/>
        <v>0</v>
      </c>
    </row>
    <row r="21" spans="2:8">
      <c r="B21" s="60"/>
      <c r="C21" s="55" t="s">
        <v>145</v>
      </c>
      <c r="D21" s="47" t="s">
        <v>139</v>
      </c>
      <c r="E21" s="85"/>
      <c r="F21" s="111"/>
      <c r="G21" s="112"/>
      <c r="H21" s="113"/>
    </row>
    <row r="22" spans="2:8" ht="29.25" customHeight="1">
      <c r="B22" s="61">
        <v>11</v>
      </c>
      <c r="C22" s="99"/>
      <c r="D22" s="122" t="str">
        <f>PRZEDMIAR!D22</f>
        <v>Karczowanie krzaków i podszycia ilości sztuk krzaków 3000/ha, (zarośla do usunięcia)</v>
      </c>
      <c r="E22" s="34" t="s">
        <v>69</v>
      </c>
      <c r="F22" s="108">
        <f xml:space="preserve"> PRZEDMIAR!F22</f>
        <v>12</v>
      </c>
      <c r="G22" s="136">
        <v>0</v>
      </c>
      <c r="H22" s="110">
        <f t="shared" ref="H22:H24" si="1">F22*G22</f>
        <v>0</v>
      </c>
    </row>
    <row r="23" spans="2:8" ht="41.25" customHeight="1">
      <c r="B23" s="61">
        <v>12</v>
      </c>
      <c r="C23" s="99"/>
      <c r="D23" s="122" t="str">
        <f>PRZEDMIAR!D23</f>
        <v>Ściananie drzew  o średnicy do 15 cm wraz z karczowaniem pni oraz wywiezieniem dłużyc, gałęzi i karpiny poza teren budowy</v>
      </c>
      <c r="E23" s="34" t="s">
        <v>85</v>
      </c>
      <c r="F23" s="108">
        <f xml:space="preserve"> PRZEDMIAR!F23</f>
        <v>5</v>
      </c>
      <c r="G23" s="136">
        <v>0</v>
      </c>
      <c r="H23" s="110">
        <f t="shared" si="1"/>
        <v>0</v>
      </c>
    </row>
    <row r="24" spans="2:8" ht="39.75" customHeight="1">
      <c r="B24" s="61">
        <v>13</v>
      </c>
      <c r="C24" s="99"/>
      <c r="D24" s="122" t="str">
        <f>PRZEDMIAR!D24</f>
        <v>Ściananie drzew o średnicy od 16 do 35 cm wraz z karczowaniem pni oraz wywiezieniem dłużyc, gałęzi i karpiny poza teren budowy</v>
      </c>
      <c r="E24" s="34" t="s">
        <v>85</v>
      </c>
      <c r="F24" s="108">
        <f xml:space="preserve"> PRZEDMIAR!F24</f>
        <v>3</v>
      </c>
      <c r="G24" s="136">
        <v>0</v>
      </c>
      <c r="H24" s="110">
        <f t="shared" si="1"/>
        <v>0</v>
      </c>
    </row>
    <row r="25" spans="2:8">
      <c r="B25" s="62"/>
      <c r="C25" s="86" t="str">
        <f>PRZEDMIAR!C25</f>
        <v>D.02.00.00</v>
      </c>
      <c r="D25" s="50" t="str">
        <f>PRZEDMIAR!D25</f>
        <v>ROBOTY ZIEMNE</v>
      </c>
      <c r="E25" s="87"/>
      <c r="F25" s="114"/>
      <c r="G25" s="115"/>
      <c r="H25" s="106"/>
    </row>
    <row r="26" spans="2:8">
      <c r="B26" s="60"/>
      <c r="C26" s="55" t="str">
        <f>PRZEDMIAR!C26</f>
        <v>D.02.01.01</v>
      </c>
      <c r="D26" s="81" t="str">
        <f>PRZEDMIAR!D26</f>
        <v>Wykopy w gruntach kat. I-V</v>
      </c>
      <c r="E26" s="88"/>
      <c r="F26" s="111"/>
      <c r="G26" s="112"/>
      <c r="H26" s="113"/>
    </row>
    <row r="27" spans="2:8" ht="25.5">
      <c r="B27" s="61">
        <v>14</v>
      </c>
      <c r="C27" s="99"/>
      <c r="D27" s="48" t="s">
        <v>167</v>
      </c>
      <c r="E27" s="34" t="str">
        <f>PRZEDMIAR!E27</f>
        <v>m³</v>
      </c>
      <c r="F27" s="108">
        <f>PRZEDMIAR!F27</f>
        <v>1388.75</v>
      </c>
      <c r="G27" s="137">
        <v>0</v>
      </c>
      <c r="H27" s="110">
        <f>F27*G27</f>
        <v>0</v>
      </c>
    </row>
    <row r="28" spans="2:8">
      <c r="B28" s="60"/>
      <c r="C28" s="55" t="str">
        <f>PRZEDMIAR!C28</f>
        <v>D.02.03.01</v>
      </c>
      <c r="D28" s="81" t="str">
        <f>PRZEDMIAR!D28</f>
        <v>Nasypy z gruntów kat. I-IV</v>
      </c>
      <c r="E28" s="88"/>
      <c r="F28" s="111"/>
      <c r="G28" s="112"/>
      <c r="H28" s="113"/>
    </row>
    <row r="29" spans="2:8" ht="25.5">
      <c r="B29" s="61">
        <v>15</v>
      </c>
      <c r="C29" s="99"/>
      <c r="D29" s="48" t="str">
        <f>PRZEDMIAR!D29</f>
        <v xml:space="preserve">Wykonanie nasypów mechanicznie w gruncie kat I-II z transportem urobku w obrębie budowy </v>
      </c>
      <c r="E29" s="34" t="str">
        <f>PRZEDMIAR!E29</f>
        <v>m³</v>
      </c>
      <c r="F29" s="108">
        <f>PRZEDMIAR!F29</f>
        <v>730</v>
      </c>
      <c r="G29" s="138">
        <v>0</v>
      </c>
      <c r="H29" s="110">
        <f>F29*G29</f>
        <v>0</v>
      </c>
    </row>
    <row r="30" spans="2:8">
      <c r="B30" s="62"/>
      <c r="C30" s="86" t="str">
        <f>PRZEDMIAR!C30</f>
        <v>D.03.00.00</v>
      </c>
      <c r="D30" s="50" t="str">
        <f>PRZEDMIAR!D30</f>
        <v>ODWODNIENIE KORPUSU DROGOWEGO</v>
      </c>
      <c r="E30" s="87"/>
      <c r="F30" s="114"/>
      <c r="G30" s="115"/>
      <c r="H30" s="106"/>
    </row>
    <row r="31" spans="2:8">
      <c r="B31" s="88"/>
      <c r="C31" s="55" t="s">
        <v>144</v>
      </c>
      <c r="D31" s="98" t="s">
        <v>168</v>
      </c>
      <c r="E31" s="88"/>
      <c r="F31" s="88"/>
      <c r="G31" s="88"/>
      <c r="H31" s="88"/>
    </row>
    <row r="32" spans="2:8" ht="25.5">
      <c r="B32" s="61">
        <v>16</v>
      </c>
      <c r="C32" s="99"/>
      <c r="D32" s="52" t="s">
        <v>169</v>
      </c>
      <c r="E32" s="34" t="str">
        <f>PRZEDMIAR!E32</f>
        <v>m</v>
      </c>
      <c r="F32" s="108">
        <f>PRZEDMIAR!F32</f>
        <v>138</v>
      </c>
      <c r="G32" s="138">
        <v>0</v>
      </c>
      <c r="H32" s="110">
        <f>F32*G32</f>
        <v>0</v>
      </c>
    </row>
    <row r="33" spans="2:8">
      <c r="B33" s="61">
        <v>17</v>
      </c>
      <c r="C33" s="99"/>
      <c r="D33" s="52" t="s">
        <v>170</v>
      </c>
      <c r="E33" s="34"/>
      <c r="F33" s="108">
        <f>PRZEDMIAR!F33</f>
        <v>20</v>
      </c>
      <c r="G33" s="138">
        <v>0</v>
      </c>
      <c r="H33" s="110">
        <f>F33*G33</f>
        <v>0</v>
      </c>
    </row>
    <row r="34" spans="2:8">
      <c r="B34" s="62"/>
      <c r="C34" s="86" t="str">
        <f>PRZEDMIAR!C34</f>
        <v>D.04.00.00</v>
      </c>
      <c r="D34" s="50" t="str">
        <f>PRZEDMIAR!D34</f>
        <v>PODBUDOWY</v>
      </c>
      <c r="E34" s="87"/>
      <c r="F34" s="114"/>
      <c r="G34" s="115"/>
      <c r="H34" s="106"/>
    </row>
    <row r="35" spans="2:8" ht="25.5">
      <c r="B35" s="60"/>
      <c r="C35" s="55" t="str">
        <f>PRZEDMIAR!C35</f>
        <v>D.04.01.01</v>
      </c>
      <c r="D35" s="81" t="str">
        <f>PRZEDMIAR!D35</f>
        <v>Koryto wraz z profilowaniem i zagęszczeniem podłoża</v>
      </c>
      <c r="E35" s="88"/>
      <c r="F35" s="111"/>
      <c r="G35" s="112"/>
      <c r="H35" s="113"/>
    </row>
    <row r="36" spans="2:8" ht="51.75" customHeight="1">
      <c r="B36" s="61">
        <v>18</v>
      </c>
      <c r="C36" s="99"/>
      <c r="D36" s="48" t="str">
        <f>PRZEDMIAR!D36</f>
        <v xml:space="preserve">Koryto wykonane na całej szerokości chodników i  zjazdów w gruncie kat. II-IV, głębokość koryta 20 cm wraz z profilowaniem i zagęszczeniem podłoża  </v>
      </c>
      <c r="E36" s="34" t="s">
        <v>138</v>
      </c>
      <c r="F36" s="108">
        <f>PRZEDMIAR!F36</f>
        <v>2514.9</v>
      </c>
      <c r="G36" s="116">
        <v>0</v>
      </c>
      <c r="H36" s="110">
        <f>F36*G36</f>
        <v>0</v>
      </c>
    </row>
    <row r="37" spans="2:8" ht="38.25">
      <c r="B37" s="61">
        <v>19</v>
      </c>
      <c r="C37" s="99"/>
      <c r="D37" s="48" t="str">
        <f>PRZEDMIAR!D37</f>
        <v xml:space="preserve">Koryto wykonane na poszerzeniach jezdni gruncie kat. II-IV, głębokość koryta 58 cm wraz z profilowaniem i zagęszczeniem podłoża  </v>
      </c>
      <c r="E37" s="34" t="s">
        <v>138</v>
      </c>
      <c r="F37" s="108">
        <f>PRZEDMIAR!F37</f>
        <v>1359.86</v>
      </c>
      <c r="G37" s="116">
        <v>0</v>
      </c>
      <c r="H37" s="110">
        <f>F37*G37</f>
        <v>0</v>
      </c>
    </row>
    <row r="38" spans="2:8">
      <c r="B38" s="60"/>
      <c r="C38" s="55" t="str">
        <f>PRZEDMIAR!C38</f>
        <v>D.04.02.01</v>
      </c>
      <c r="D38" s="47" t="str">
        <f>PRZEDMIAR!D38</f>
        <v>Warstwy odsączajace, mrozoochronne</v>
      </c>
      <c r="E38" s="88"/>
      <c r="F38" s="112"/>
      <c r="G38" s="112"/>
      <c r="H38" s="113"/>
    </row>
    <row r="39" spans="2:8" ht="25.5">
      <c r="B39" s="61">
        <v>20</v>
      </c>
      <c r="C39" s="99"/>
      <c r="D39" s="48" t="str">
        <f>PRZEDMIAR!D39</f>
        <v>Wykonanie warstwy odsączającej z piasku, grubość warstwy 10cm (pod zjazdami z kruszywa)</v>
      </c>
      <c r="E39" s="34" t="s">
        <v>138</v>
      </c>
      <c r="F39" s="108">
        <f>PRZEDMIAR!F39</f>
        <v>305.7</v>
      </c>
      <c r="G39" s="116">
        <v>0</v>
      </c>
      <c r="H39" s="110">
        <f>F39*G39</f>
        <v>0</v>
      </c>
    </row>
    <row r="40" spans="2:8" ht="25.5">
      <c r="B40" s="61">
        <v>21</v>
      </c>
      <c r="C40" s="99"/>
      <c r="D40" s="48" t="s">
        <v>173</v>
      </c>
      <c r="E40" s="34" t="s">
        <v>138</v>
      </c>
      <c r="F40" s="108">
        <f>PRZEDMIAR!F40</f>
        <v>1359.86</v>
      </c>
      <c r="G40" s="116">
        <v>0</v>
      </c>
      <c r="H40" s="110">
        <f>F40*G40</f>
        <v>0</v>
      </c>
    </row>
    <row r="41" spans="2:8" ht="25.5">
      <c r="B41" s="60"/>
      <c r="C41" s="55" t="str">
        <f>PRZEDMIAR!C41</f>
        <v>D.04.04.02</v>
      </c>
      <c r="D41" s="47" t="str">
        <f>PRZEDMIAR!D41</f>
        <v>Podbudowa z kruszyw stabilizowanych mechanicznie</v>
      </c>
      <c r="E41" s="88"/>
      <c r="F41" s="111"/>
      <c r="G41" s="112"/>
      <c r="H41" s="113"/>
    </row>
    <row r="42" spans="2:8" ht="38.25">
      <c r="B42" s="61">
        <v>22</v>
      </c>
      <c r="C42" s="100"/>
      <c r="D42" s="48" t="str">
        <f>PRZEDMIAR!D42</f>
        <v xml:space="preserve">Wykonanie podbudowy z kruszywa łamanego stabilizowanego mechanicznie 0/63, grubość warstwy po zagęszczeniu 20 cm </v>
      </c>
      <c r="E42" s="34" t="s">
        <v>138</v>
      </c>
      <c r="F42" s="108">
        <f>PRZEDMIAR!F42</f>
        <v>764.76</v>
      </c>
      <c r="G42" s="137">
        <v>0</v>
      </c>
      <c r="H42" s="110">
        <f>F42*G42</f>
        <v>0</v>
      </c>
    </row>
    <row r="43" spans="2:8">
      <c r="B43" s="60"/>
      <c r="C43" s="55" t="str">
        <f>PRZEDMIAR!C43</f>
        <v>D.04.05.01</v>
      </c>
      <c r="D43" s="47" t="str">
        <f>PRZEDMIAR!D43</f>
        <v>Podbudowa z kruszyw ulepszonych cementem</v>
      </c>
      <c r="E43" s="88"/>
      <c r="F43" s="111"/>
      <c r="G43" s="112"/>
      <c r="H43" s="113"/>
    </row>
    <row r="44" spans="2:8" ht="38.25">
      <c r="B44" s="61">
        <v>23</v>
      </c>
      <c r="C44" s="100"/>
      <c r="D44" s="48" t="str">
        <f>PRZEDMIAR!D44</f>
        <v>Wykonanie podbudowy z gruntu stabilizowanego cementem 1,5 MPa, grubość warstwy po zagęszczeniu 10 cm (pod chodnikami)</v>
      </c>
      <c r="E44" s="34" t="s">
        <v>138</v>
      </c>
      <c r="F44" s="108">
        <f>PRZEDMIAR!F44</f>
        <v>1579.7</v>
      </c>
      <c r="G44" s="137">
        <v>0</v>
      </c>
      <c r="H44" s="117">
        <f>F44*G44</f>
        <v>0</v>
      </c>
    </row>
    <row r="45" spans="2:8" ht="33" customHeight="1">
      <c r="B45" s="61">
        <v>24</v>
      </c>
      <c r="C45" s="100"/>
      <c r="D45" s="48" t="str">
        <f>PRZEDMIAR!D45</f>
        <v>Wykonanie podbudowy z gruntu stabilizowanego cementem 5 MPa, grubość warstwy po zagęszczeniu 15 cm.</v>
      </c>
      <c r="E45" s="34" t="s">
        <v>138</v>
      </c>
      <c r="F45" s="108">
        <f>PRZEDMIAR!F45</f>
        <v>629.5</v>
      </c>
      <c r="G45" s="137">
        <v>0</v>
      </c>
      <c r="H45" s="117">
        <f>F45*G45</f>
        <v>0</v>
      </c>
    </row>
    <row r="46" spans="2:8" ht="33" customHeight="1">
      <c r="B46" s="60"/>
      <c r="C46" s="55" t="s">
        <v>179</v>
      </c>
      <c r="D46" s="47" t="s">
        <v>177</v>
      </c>
      <c r="E46" s="88"/>
      <c r="F46" s="111"/>
      <c r="G46" s="112"/>
      <c r="H46" s="113"/>
    </row>
    <row r="47" spans="2:8" ht="41.25" customHeight="1">
      <c r="B47" s="61">
        <v>25</v>
      </c>
      <c r="C47" s="132"/>
      <c r="D47" s="52" t="s">
        <v>178</v>
      </c>
      <c r="E47" s="34" t="s">
        <v>138</v>
      </c>
      <c r="F47" s="135">
        <v>676.96</v>
      </c>
      <c r="G47" s="139">
        <v>0</v>
      </c>
      <c r="H47" s="117">
        <f>F47*G47</f>
        <v>0</v>
      </c>
    </row>
    <row r="48" spans="2:8">
      <c r="B48" s="62"/>
      <c r="C48" s="86" t="str">
        <f>PRZEDMIAR!C48</f>
        <v>D.05.00.00</v>
      </c>
      <c r="D48" s="50" t="str">
        <f>PRZEDMIAR!D48</f>
        <v>NAWIERZCHNIE</v>
      </c>
      <c r="E48" s="87"/>
      <c r="F48" s="114"/>
      <c r="G48" s="115"/>
      <c r="H48" s="106"/>
    </row>
    <row r="49" spans="2:8">
      <c r="B49" s="60"/>
      <c r="C49" s="55" t="str">
        <f>PRZEDMIAR!C49</f>
        <v>D.05.01.00</v>
      </c>
      <c r="D49" s="47" t="str">
        <f>PRZEDMIAR!D49</f>
        <v>Nawierzchnie twarde nieulepszone</v>
      </c>
      <c r="E49" s="88"/>
      <c r="F49" s="111"/>
      <c r="G49" s="112"/>
      <c r="H49" s="113"/>
    </row>
    <row r="50" spans="2:8" ht="25.5">
      <c r="B50" s="61">
        <v>26</v>
      </c>
      <c r="C50" s="100"/>
      <c r="D50" s="48" t="str">
        <f>PRZEDMIAR!D50</f>
        <v>Wykonanie nawierzchni z kruszywa łamanego, grubość warstwy po zagęszczeniu 20cm</v>
      </c>
      <c r="E50" s="34" t="s">
        <v>138</v>
      </c>
      <c r="F50" s="108">
        <f>PRZEDMIAR!F50</f>
        <v>305.7</v>
      </c>
      <c r="G50" s="137">
        <v>0</v>
      </c>
      <c r="H50" s="117">
        <f>F50*G50</f>
        <v>0</v>
      </c>
    </row>
    <row r="51" spans="2:8">
      <c r="B51" s="60"/>
      <c r="C51" s="55" t="str">
        <f>PRZEDMIAR!C51</f>
        <v>D.05.03.05</v>
      </c>
      <c r="D51" s="47" t="str">
        <f>PRZEDMIAR!D51</f>
        <v>Nawierzchnie z betonu asfaltowego</v>
      </c>
      <c r="E51" s="88"/>
      <c r="F51" s="111"/>
      <c r="G51" s="112"/>
      <c r="H51" s="113"/>
    </row>
    <row r="52" spans="2:8" ht="36.75" customHeight="1">
      <c r="B52" s="61">
        <v>27</v>
      </c>
      <c r="C52" s="99"/>
      <c r="D52" s="52" t="s">
        <v>180</v>
      </c>
      <c r="E52" s="34" t="s">
        <v>138</v>
      </c>
      <c r="F52" s="135">
        <v>6156</v>
      </c>
      <c r="G52" s="137">
        <v>0</v>
      </c>
      <c r="H52" s="110">
        <f>F52*G52</f>
        <v>0</v>
      </c>
    </row>
    <row r="53" spans="2:8" ht="51.75" customHeight="1">
      <c r="B53" s="61">
        <v>28</v>
      </c>
      <c r="C53" s="99"/>
      <c r="D53" s="48" t="s">
        <v>181</v>
      </c>
      <c r="E53" s="34" t="s">
        <v>138</v>
      </c>
      <c r="F53" s="108">
        <f>PRZEDMIAR!F53</f>
        <v>5300</v>
      </c>
      <c r="G53" s="137">
        <v>0</v>
      </c>
      <c r="H53" s="110">
        <f>F53*G53</f>
        <v>0</v>
      </c>
    </row>
    <row r="54" spans="2:8" ht="49.5" customHeight="1">
      <c r="B54" s="61">
        <v>29</v>
      </c>
      <c r="C54" s="99"/>
      <c r="D54" s="48" t="s">
        <v>182</v>
      </c>
      <c r="E54" s="34" t="s">
        <v>138</v>
      </c>
      <c r="F54" s="108">
        <f>PRZEDMIAR!F54</f>
        <v>6185.2</v>
      </c>
      <c r="G54" s="137">
        <v>0</v>
      </c>
      <c r="H54" s="110">
        <f>F54*G54</f>
        <v>0</v>
      </c>
    </row>
    <row r="55" spans="2:8" ht="24" customHeight="1">
      <c r="B55" s="60"/>
      <c r="C55" s="55" t="str">
        <f>PRZEDMIAR!C55</f>
        <v>D.05.03.11</v>
      </c>
      <c r="D55" s="78" t="str">
        <f>PRZEDMIAR!D55</f>
        <v xml:space="preserve">Frezowanie nawierzchni asfaltowej  na  zimno </v>
      </c>
      <c r="E55" s="85"/>
      <c r="F55" s="111"/>
      <c r="G55" s="112"/>
      <c r="H55" s="113"/>
    </row>
    <row r="56" spans="2:8" ht="25.5">
      <c r="B56" s="61">
        <v>30</v>
      </c>
      <c r="C56" s="99"/>
      <c r="D56" s="52" t="str">
        <f>PRZEDMIAR!D56</f>
        <v>Frezowanie nawierzchni asfaltowej  na  zimno średnia grubość 2 cm</v>
      </c>
      <c r="E56" s="34" t="s">
        <v>138</v>
      </c>
      <c r="F56" s="108">
        <f>PRZEDMIAR!F56</f>
        <v>5300</v>
      </c>
      <c r="G56" s="137">
        <v>0</v>
      </c>
      <c r="H56" s="110">
        <f>F56*G56</f>
        <v>0</v>
      </c>
    </row>
    <row r="57" spans="2:8">
      <c r="B57" s="60"/>
      <c r="C57" s="55" t="s">
        <v>206</v>
      </c>
      <c r="D57" s="78" t="s">
        <v>186</v>
      </c>
      <c r="E57" s="85"/>
      <c r="F57" s="111"/>
      <c r="G57" s="112"/>
      <c r="H57" s="113"/>
    </row>
    <row r="58" spans="2:8" ht="38.25">
      <c r="B58" s="61">
        <v>31</v>
      </c>
      <c r="C58" s="99"/>
      <c r="D58" s="48" t="s">
        <v>187</v>
      </c>
      <c r="E58" s="34" t="s">
        <v>138</v>
      </c>
      <c r="F58" s="108">
        <f>PRZEDMIAR!F58</f>
        <v>629.5</v>
      </c>
      <c r="G58" s="137">
        <v>0</v>
      </c>
      <c r="H58" s="110">
        <f>F58*G58</f>
        <v>0</v>
      </c>
    </row>
    <row r="59" spans="2:8">
      <c r="B59" s="60"/>
      <c r="C59" s="55" t="s">
        <v>207</v>
      </c>
      <c r="D59" s="78" t="s">
        <v>188</v>
      </c>
      <c r="E59" s="85"/>
      <c r="F59" s="111"/>
      <c r="G59" s="112"/>
      <c r="H59" s="113"/>
    </row>
    <row r="60" spans="2:8" ht="38.25">
      <c r="B60" s="61">
        <v>32</v>
      </c>
      <c r="C60" s="102"/>
      <c r="D60" s="52" t="s">
        <v>151</v>
      </c>
      <c r="E60" s="34" t="s">
        <v>138</v>
      </c>
      <c r="F60" s="108">
        <v>2060</v>
      </c>
      <c r="G60" s="140">
        <v>0</v>
      </c>
      <c r="H60" s="110">
        <f>F60*G60</f>
        <v>0</v>
      </c>
    </row>
    <row r="61" spans="2:8">
      <c r="B61" s="62"/>
      <c r="C61" s="86" t="str">
        <f>PRZEDMIAR!C61</f>
        <v>D.06.00.00</v>
      </c>
      <c r="D61" s="50" t="str">
        <f>PRZEDMIAR!D61</f>
        <v>ROBOTY WYKOŃCZENIOWE</v>
      </c>
      <c r="E61" s="87"/>
      <c r="F61" s="114"/>
      <c r="G61" s="115"/>
      <c r="H61" s="106"/>
    </row>
    <row r="62" spans="2:8">
      <c r="B62" s="60"/>
      <c r="C62" s="55" t="str">
        <f>PRZEDMIAR!C62</f>
        <v>D.06.01.01</v>
      </c>
      <c r="D62" s="78" t="str">
        <f>PRZEDMIAR!D62</f>
        <v xml:space="preserve">Umocnienie powierzchniowe skarp, rowów i ścieków </v>
      </c>
      <c r="E62" s="85"/>
      <c r="F62" s="111"/>
      <c r="G62" s="112"/>
      <c r="H62" s="113"/>
    </row>
    <row r="63" spans="2:8" ht="38.25">
      <c r="B63" s="61">
        <v>33</v>
      </c>
      <c r="C63" s="99"/>
      <c r="D63" s="52" t="str">
        <f>PRZEDMIAR!D63</f>
        <v>Humusowanie z obsianiem przy grubości warstwy ziemi urodzajnej (humusu) 10 cm - humus pochodzi z odhumusowania</v>
      </c>
      <c r="E63" s="34" t="s">
        <v>138</v>
      </c>
      <c r="F63" s="108">
        <f>PRZEDMIAR!F63</f>
        <v>5088</v>
      </c>
      <c r="G63" s="137">
        <v>0</v>
      </c>
      <c r="H63" s="110">
        <f>F63*G63</f>
        <v>0</v>
      </c>
    </row>
    <row r="64" spans="2:8" ht="38.25">
      <c r="B64" s="61">
        <v>34</v>
      </c>
      <c r="C64" s="99"/>
      <c r="D64" s="52" t="str">
        <f>PRZEDMIAR!D64</f>
        <v>Umocnienie rowów korytkami  żelbetowymi , ułożonymi na betonie B12/15 grubości 15 cm spoiny  wypełnione  zaprawą cementową</v>
      </c>
      <c r="E64" s="34" t="str">
        <f>PRZEDMIAR!E64</f>
        <v>m2</v>
      </c>
      <c r="F64" s="108">
        <f>PRZEDMIAR!F64</f>
        <v>57.5</v>
      </c>
      <c r="G64" s="137">
        <v>0</v>
      </c>
      <c r="H64" s="110">
        <f>F64*G64</f>
        <v>0</v>
      </c>
    </row>
    <row r="65" spans="2:8" ht="38.25">
      <c r="B65" s="61">
        <v>35</v>
      </c>
      <c r="C65" s="99"/>
      <c r="D65" s="48" t="s">
        <v>192</v>
      </c>
      <c r="E65" s="34" t="str">
        <f>PRZEDMIAR!E65</f>
        <v>m2</v>
      </c>
      <c r="F65" s="108">
        <f>PRZEDMIAR!F65</f>
        <v>40</v>
      </c>
      <c r="G65" s="137">
        <v>0</v>
      </c>
      <c r="H65" s="110">
        <f>F65*G65</f>
        <v>0</v>
      </c>
    </row>
    <row r="66" spans="2:8">
      <c r="B66" s="60"/>
      <c r="C66" s="55" t="str">
        <f>PRZEDMIAR!C66</f>
        <v>D.06.01.06</v>
      </c>
      <c r="D66" s="81" t="str">
        <f>PRZEDMIAR!D66</f>
        <v>Umocnienie skarp rowów płytami ażurowymi</v>
      </c>
      <c r="E66" s="88"/>
      <c r="F66" s="111"/>
      <c r="G66" s="112"/>
      <c r="H66" s="113"/>
    </row>
    <row r="67" spans="2:8" ht="38.25">
      <c r="B67" s="61">
        <v>36</v>
      </c>
      <c r="C67" s="99"/>
      <c r="D67" s="48" t="str">
        <f>PRZEDMIAR!D67</f>
        <v xml:space="preserve">Umocnienie skarp płytami ażurowymi 60x40x6 cm na podsypce cementowo-piaskowej, wypełnienie wolnych przestrzeni humusem i obsianie trawą </v>
      </c>
      <c r="E67" s="34" t="s">
        <v>138</v>
      </c>
      <c r="F67" s="108">
        <v>46</v>
      </c>
      <c r="G67" s="137">
        <v>0</v>
      </c>
      <c r="H67" s="110">
        <f>F67*G67</f>
        <v>0</v>
      </c>
    </row>
    <row r="68" spans="2:8">
      <c r="B68" s="60"/>
      <c r="C68" s="55" t="str">
        <f>PRZEDMIAR!C68</f>
        <v>D.06.01.10</v>
      </c>
      <c r="D68" s="78" t="str">
        <f>PRZEDMIAR!D68</f>
        <v>Pobocze utwardzone kruszywem łamanym</v>
      </c>
      <c r="E68" s="85"/>
      <c r="F68" s="111"/>
      <c r="G68" s="112"/>
      <c r="H68" s="113"/>
    </row>
    <row r="69" spans="2:8" ht="25.5">
      <c r="B69" s="61">
        <v>37</v>
      </c>
      <c r="C69" s="99"/>
      <c r="D69" s="52" t="str">
        <f>PRZEDMIAR!D69</f>
        <v>Wykonanie poboczy z kruszywa naturalnego grubości 15 cm po zagęszczeniu</v>
      </c>
      <c r="E69" s="34" t="s">
        <v>138</v>
      </c>
      <c r="F69" s="108">
        <f>PRZEDMIAR!F69</f>
        <v>1031.4000000000001</v>
      </c>
      <c r="G69" s="137">
        <v>0</v>
      </c>
      <c r="H69" s="110">
        <f>F69*G69</f>
        <v>0</v>
      </c>
    </row>
    <row r="70" spans="2:8">
      <c r="B70" s="60"/>
      <c r="C70" s="55" t="str">
        <f>PRZEDMIAR!C70</f>
        <v>D.06.02.01</v>
      </c>
      <c r="D70" s="78" t="str">
        <f>PRZEDMIAR!D70</f>
        <v>Przepusty pod zjazdami i wzdłuż rowów</v>
      </c>
      <c r="E70" s="85"/>
      <c r="F70" s="111"/>
      <c r="G70" s="112"/>
      <c r="H70" s="113"/>
    </row>
    <row r="71" spans="2:8" ht="38.25">
      <c r="B71" s="61">
        <v>38</v>
      </c>
      <c r="C71" s="99"/>
      <c r="D71" s="52" t="str">
        <f>PRZEDMIAR!D71</f>
        <v>Wykonanie przepustów pod zjazdami z rur PEHD śr 40 cm ułożonych na ławie fundamentowej żwirowej grubości 15 cm</v>
      </c>
      <c r="E71" s="34" t="str">
        <f>PRZEDMIAR!E71</f>
        <v>m</v>
      </c>
      <c r="F71" s="108">
        <f>PRZEDMIAR!F71</f>
        <v>244.9</v>
      </c>
      <c r="G71" s="137">
        <v>0</v>
      </c>
      <c r="H71" s="110">
        <f>F71*G71</f>
        <v>0</v>
      </c>
    </row>
    <row r="72" spans="2:8" ht="25.5">
      <c r="B72" s="61">
        <v>39</v>
      </c>
      <c r="C72" s="99"/>
      <c r="D72" s="52" t="str">
        <f>PRZEDMIAR!D72</f>
        <v>Ścianki czołowe prefabrykowane dla przepustów z rur PEHD i żelbetowych</v>
      </c>
      <c r="E72" s="34" t="str">
        <f>PRZEDMIAR!E72</f>
        <v>szt</v>
      </c>
      <c r="F72" s="108">
        <f>PRZEDMIAR!F72</f>
        <v>46</v>
      </c>
      <c r="G72" s="137">
        <v>0</v>
      </c>
      <c r="H72" s="110">
        <f>F72*G72</f>
        <v>0</v>
      </c>
    </row>
    <row r="73" spans="2:8">
      <c r="B73" s="62"/>
      <c r="C73" s="86" t="str">
        <f>PRZEDMIAR!C73</f>
        <v>D.07.00.00</v>
      </c>
      <c r="D73" s="50" t="str">
        <f>PRZEDMIAR!D73</f>
        <v>URZĄDZENIA BEZPIECZEŃSTWA RUCHU</v>
      </c>
      <c r="E73" s="87"/>
      <c r="F73" s="114"/>
      <c r="G73" s="115"/>
      <c r="H73" s="106"/>
    </row>
    <row r="74" spans="2:8">
      <c r="B74" s="60"/>
      <c r="C74" s="55" t="str">
        <f>PRZEDMIAR!C74</f>
        <v>D.07.01.01</v>
      </c>
      <c r="D74" s="78" t="str">
        <f>PRZEDMIAR!D74</f>
        <v>Oznakowanie Poziome</v>
      </c>
      <c r="E74" s="85"/>
      <c r="F74" s="111"/>
      <c r="G74" s="112"/>
      <c r="H74" s="113"/>
    </row>
    <row r="75" spans="2:8" ht="38.25">
      <c r="B75" s="61">
        <v>40</v>
      </c>
      <c r="C75" s="99"/>
      <c r="D75" s="93" t="s">
        <v>193</v>
      </c>
      <c r="E75" s="34" t="s">
        <v>138</v>
      </c>
      <c r="F75" s="108">
        <f>PRZEDMIAR!F75</f>
        <v>91.56</v>
      </c>
      <c r="G75" s="137">
        <v>0</v>
      </c>
      <c r="H75" s="110">
        <f>F75*G75</f>
        <v>0</v>
      </c>
    </row>
    <row r="76" spans="2:8" ht="38.25">
      <c r="B76" s="61">
        <v>41</v>
      </c>
      <c r="C76" s="99"/>
      <c r="D76" s="93" t="s">
        <v>194</v>
      </c>
      <c r="E76" s="34" t="s">
        <v>138</v>
      </c>
      <c r="F76" s="108">
        <v>18.3</v>
      </c>
      <c r="G76" s="137">
        <v>0</v>
      </c>
      <c r="H76" s="110">
        <f>F76*G76</f>
        <v>0</v>
      </c>
    </row>
    <row r="77" spans="2:8" ht="38.25">
      <c r="B77" s="61">
        <v>42</v>
      </c>
      <c r="C77" s="99"/>
      <c r="D77" s="93" t="s">
        <v>195</v>
      </c>
      <c r="E77" s="34" t="s">
        <v>138</v>
      </c>
      <c r="F77" s="108">
        <v>45.29</v>
      </c>
      <c r="G77" s="137">
        <v>0</v>
      </c>
      <c r="H77" s="110">
        <f>F77*G77</f>
        <v>0</v>
      </c>
    </row>
    <row r="78" spans="2:8">
      <c r="B78" s="60"/>
      <c r="C78" s="55" t="str">
        <f>PRZEDMIAR!C78</f>
        <v>D.07.02.01</v>
      </c>
      <c r="D78" s="78" t="str">
        <f>PRZEDMIAR!D78</f>
        <v>Oznakowanie pionowe</v>
      </c>
      <c r="E78" s="85"/>
      <c r="F78" s="111"/>
      <c r="G78" s="112"/>
      <c r="H78" s="113"/>
    </row>
    <row r="79" spans="2:8" ht="38.25">
      <c r="B79" s="61">
        <v>43</v>
      </c>
      <c r="C79" s="99"/>
      <c r="D79" s="52" t="str">
        <f>PRZEDMIAR!D79</f>
        <v>Ustawienie słupków z rur stalowych ø70 dla znaków drogowych, wraz z wykopaniem i zasypaniem dołów z ubiciem warstwami</v>
      </c>
      <c r="E79" s="34" t="str">
        <f>PRZEDMIAR!E79</f>
        <v>szt</v>
      </c>
      <c r="F79" s="108">
        <v>25</v>
      </c>
      <c r="G79" s="137">
        <v>0</v>
      </c>
      <c r="H79" s="110">
        <f t="shared" ref="H79:H82" si="2">F79*G79</f>
        <v>0</v>
      </c>
    </row>
    <row r="80" spans="2:8" ht="38.25">
      <c r="B80" s="61">
        <v>44</v>
      </c>
      <c r="C80" s="99"/>
      <c r="D80" s="52" t="s">
        <v>209</v>
      </c>
      <c r="E80" s="34" t="str">
        <f>PRZEDMIAR!E80</f>
        <v>szt</v>
      </c>
      <c r="F80" s="108">
        <v>29</v>
      </c>
      <c r="G80" s="137">
        <v>0</v>
      </c>
      <c r="H80" s="110">
        <f t="shared" si="2"/>
        <v>0</v>
      </c>
    </row>
    <row r="81" spans="2:8">
      <c r="B81" s="60"/>
      <c r="C81" s="55" t="s">
        <v>197</v>
      </c>
      <c r="D81" s="51" t="s">
        <v>198</v>
      </c>
      <c r="E81" s="85"/>
      <c r="F81" s="111"/>
      <c r="G81" s="112"/>
      <c r="H81" s="113"/>
    </row>
    <row r="82" spans="2:8" ht="38.25">
      <c r="B82" s="61">
        <v>45</v>
      </c>
      <c r="C82" s="102"/>
      <c r="D82" s="52" t="s">
        <v>199</v>
      </c>
      <c r="E82" s="34" t="str">
        <f>PRZEDMIAR!E82</f>
        <v>m</v>
      </c>
      <c r="F82" s="108">
        <f>PRZEDMIAR!F82</f>
        <v>74</v>
      </c>
      <c r="G82" s="140">
        <v>0</v>
      </c>
      <c r="H82" s="110">
        <f t="shared" si="2"/>
        <v>0</v>
      </c>
    </row>
    <row r="83" spans="2:8">
      <c r="B83" s="62"/>
      <c r="C83" s="86" t="str">
        <f>PRZEDMIAR!C83</f>
        <v>D.08.00.00</v>
      </c>
      <c r="D83" s="50" t="str">
        <f>PRZEDMIAR!D83</f>
        <v>ELEMENTY ULIC I DRÓG</v>
      </c>
      <c r="E83" s="87"/>
      <c r="F83" s="114"/>
      <c r="G83" s="115"/>
      <c r="H83" s="106"/>
    </row>
    <row r="84" spans="2:8">
      <c r="B84" s="64"/>
      <c r="C84" s="89" t="str">
        <f>PRZEDMIAR!C84</f>
        <v>D.08.01.01</v>
      </c>
      <c r="D84" s="47" t="str">
        <f>PRZEDMIAR!D84</f>
        <v>Krawężniki betonowe na ławie betonowej</v>
      </c>
      <c r="E84" s="85"/>
      <c r="F84" s="111"/>
      <c r="G84" s="112"/>
      <c r="H84" s="113"/>
    </row>
    <row r="85" spans="2:8" ht="25.5">
      <c r="B85" s="61">
        <v>46</v>
      </c>
      <c r="C85" s="99"/>
      <c r="D85" s="48" t="str">
        <f>PRZEDMIAR!D85</f>
        <v>Ustawienie krawężników betonowych 20x30cm wraz z wykonaniem ławy betonowej z oporem C12/15</v>
      </c>
      <c r="E85" s="34" t="str">
        <f>PRZEDMIAR!E85</f>
        <v>m</v>
      </c>
      <c r="F85" s="108">
        <f>PRZEDMIAR!F85</f>
        <v>775</v>
      </c>
      <c r="G85" s="137">
        <v>0</v>
      </c>
      <c r="H85" s="110">
        <f>F85*G85</f>
        <v>0</v>
      </c>
    </row>
    <row r="86" spans="2:8" ht="38.25">
      <c r="B86" s="61">
        <v>47</v>
      </c>
      <c r="C86" s="99"/>
      <c r="D86" s="48" t="s">
        <v>202</v>
      </c>
      <c r="E86" s="34" t="str">
        <f>PRZEDMIAR!E86</f>
        <v>m</v>
      </c>
      <c r="F86" s="108">
        <f>PRZEDMIAR!F86</f>
        <v>180.8</v>
      </c>
      <c r="G86" s="137">
        <v>0</v>
      </c>
      <c r="H86" s="110">
        <f>F86*G86</f>
        <v>0</v>
      </c>
    </row>
    <row r="87" spans="2:8" ht="38.25">
      <c r="B87" s="61">
        <v>48</v>
      </c>
      <c r="C87" s="99"/>
      <c r="D87" s="48" t="s">
        <v>200</v>
      </c>
      <c r="E87" s="34" t="str">
        <f>PRZEDMIAR!E87</f>
        <v>m</v>
      </c>
      <c r="F87" s="108">
        <f>PRZEDMIAR!F87</f>
        <v>134.6</v>
      </c>
      <c r="G87" s="137">
        <v>0</v>
      </c>
      <c r="H87" s="110">
        <f>F87*G87</f>
        <v>0</v>
      </c>
    </row>
    <row r="88" spans="2:8">
      <c r="B88" s="64"/>
      <c r="C88" s="89" t="str">
        <f>PRZEDMIAR!C88</f>
        <v>D.08.02.02</v>
      </c>
      <c r="D88" s="47" t="str">
        <f>PRZEDMIAR!D88</f>
        <v>Chodniki z kostki brukowej betonowej</v>
      </c>
      <c r="E88" s="85"/>
      <c r="F88" s="111"/>
      <c r="G88" s="112"/>
      <c r="H88" s="113"/>
    </row>
    <row r="89" spans="2:8" ht="38.25">
      <c r="B89" s="61">
        <v>49</v>
      </c>
      <c r="C89" s="99"/>
      <c r="D89" s="48" t="str">
        <f>PRZEDMIAR!D89</f>
        <v>Wykonanie chodników z kostki brukowej o grubości 6 cm, szarej na podsypce cementowo-piaskowej, spoiny wypełnione piaskiem</v>
      </c>
      <c r="E89" s="34" t="s">
        <v>138</v>
      </c>
      <c r="F89" s="108">
        <f>PRZEDMIAR!F89</f>
        <v>1579.7</v>
      </c>
      <c r="G89" s="137">
        <v>0</v>
      </c>
      <c r="H89" s="110">
        <f>F89*G89</f>
        <v>0</v>
      </c>
    </row>
    <row r="90" spans="2:8">
      <c r="B90" s="64"/>
      <c r="C90" s="89" t="str">
        <f>PRZEDMIAR!C90</f>
        <v>D.08.03.01</v>
      </c>
      <c r="D90" s="47" t="str">
        <f>PRZEDMIAR!D90</f>
        <v>Betonowe obrzeża chodnikowe</v>
      </c>
      <c r="E90" s="85"/>
      <c r="F90" s="112"/>
      <c r="G90" s="112"/>
      <c r="H90" s="113"/>
    </row>
    <row r="91" spans="2:8" ht="38.25">
      <c r="B91" s="61">
        <v>50</v>
      </c>
      <c r="C91" s="99"/>
      <c r="D91" s="48" t="str">
        <f>PRZEDMIAR!D91</f>
        <v>Ustawienie obrzeży betonowych o wymiarach 30x8x100 cm na podsypce cementowo-piaskowej, spoiny wypełnione zaprawą cementową</v>
      </c>
      <c r="E91" s="34" t="str">
        <f>PRZEDMIAR!E91</f>
        <v>m</v>
      </c>
      <c r="F91" s="108">
        <f>PRZEDMIAR!F91</f>
        <v>880.7</v>
      </c>
      <c r="G91" s="137">
        <v>0</v>
      </c>
      <c r="H91" s="110">
        <f>F91*G91</f>
        <v>0</v>
      </c>
    </row>
    <row r="92" spans="2:8">
      <c r="B92" s="64"/>
      <c r="C92" s="58" t="s">
        <v>152</v>
      </c>
      <c r="D92" s="141" t="s">
        <v>153</v>
      </c>
      <c r="E92" s="142"/>
      <c r="F92" s="142"/>
      <c r="G92" s="142"/>
      <c r="H92" s="143"/>
    </row>
    <row r="93" spans="2:8" ht="38.25">
      <c r="B93" s="61">
        <v>51</v>
      </c>
      <c r="C93" s="102"/>
      <c r="D93" s="48" t="s">
        <v>154</v>
      </c>
      <c r="E93" s="34" t="str">
        <f>PRZEDMIAR!E93</f>
        <v>m</v>
      </c>
      <c r="F93" s="108">
        <f>PRZEDMIAR!F93</f>
        <v>119.3</v>
      </c>
      <c r="G93" s="140">
        <v>0</v>
      </c>
      <c r="H93" s="110">
        <f>F93*G93</f>
        <v>0</v>
      </c>
    </row>
    <row r="94" spans="2:8">
      <c r="B94" s="62"/>
      <c r="C94" s="86" t="str">
        <f>PRZEDMIAR!C94</f>
        <v>D.10.00.00</v>
      </c>
      <c r="D94" s="50" t="str">
        <f>PRZEDMIAR!D94</f>
        <v>INNE ROBOTY</v>
      </c>
      <c r="E94" s="87"/>
      <c r="F94" s="114"/>
      <c r="G94" s="115"/>
      <c r="H94" s="106"/>
    </row>
    <row r="95" spans="2:8">
      <c r="B95" s="64"/>
      <c r="C95" s="89" t="str">
        <f>PRZEDMIAR!C95</f>
        <v>D.10.09.01</v>
      </c>
      <c r="D95" s="47" t="str">
        <f>PRZEDMIAR!D95</f>
        <v>Rury ochronne</v>
      </c>
      <c r="E95" s="85"/>
      <c r="F95" s="111"/>
      <c r="G95" s="112"/>
      <c r="H95" s="113"/>
    </row>
    <row r="96" spans="2:8" ht="25.5">
      <c r="B96" s="61">
        <v>52</v>
      </c>
      <c r="C96" s="99"/>
      <c r="D96" s="130" t="s">
        <v>203</v>
      </c>
      <c r="E96" s="34" t="str">
        <f>PRZEDMIAR!E96</f>
        <v>m</v>
      </c>
      <c r="F96" s="108">
        <f>PRZEDMIAR!F96</f>
        <v>14.5</v>
      </c>
      <c r="G96" s="137">
        <v>0</v>
      </c>
      <c r="H96" s="110">
        <f>F96*G96</f>
        <v>0</v>
      </c>
    </row>
    <row r="97" spans="1:10" ht="26.25" thickBot="1">
      <c r="B97" s="61">
        <v>53</v>
      </c>
      <c r="C97" s="133"/>
      <c r="D97" s="130" t="s">
        <v>204</v>
      </c>
      <c r="E97" s="34" t="str">
        <f>PRZEDMIAR!E97</f>
        <v>m</v>
      </c>
      <c r="F97" s="134">
        <f>PRZEDMIAR!F97</f>
        <v>12.5</v>
      </c>
      <c r="G97" s="139">
        <v>0</v>
      </c>
      <c r="H97" s="110">
        <f>F97*G97</f>
        <v>0</v>
      </c>
    </row>
    <row r="98" spans="1:10" ht="27" customHeight="1" thickBot="1">
      <c r="A98" s="70"/>
      <c r="B98" s="162" t="s">
        <v>156</v>
      </c>
      <c r="C98" s="163"/>
      <c r="D98" s="163"/>
      <c r="E98" s="163"/>
      <c r="F98" s="163"/>
      <c r="G98" s="164"/>
      <c r="H98" s="118">
        <f>SUM(H9:H97)</f>
        <v>0</v>
      </c>
      <c r="J98" s="70"/>
    </row>
    <row r="99" spans="1:10" ht="27" customHeight="1" thickBot="1">
      <c r="A99" s="70"/>
      <c r="B99" s="162" t="s">
        <v>158</v>
      </c>
      <c r="C99" s="163"/>
      <c r="D99" s="163"/>
      <c r="E99" s="163"/>
      <c r="F99" s="163"/>
      <c r="G99" s="164"/>
      <c r="H99" s="118">
        <f>H98*0.23</f>
        <v>0</v>
      </c>
      <c r="J99" s="70"/>
    </row>
    <row r="100" spans="1:10" ht="27" customHeight="1" thickBot="1">
      <c r="A100" s="70"/>
      <c r="B100" s="162" t="s">
        <v>157</v>
      </c>
      <c r="C100" s="163"/>
      <c r="D100" s="163"/>
      <c r="E100" s="163"/>
      <c r="F100" s="163"/>
      <c r="G100" s="164"/>
      <c r="H100" s="118">
        <f>H98+H99</f>
        <v>0</v>
      </c>
      <c r="J100" s="70"/>
    </row>
    <row r="103" spans="1:10">
      <c r="E103" s="69" t="s">
        <v>214</v>
      </c>
    </row>
    <row r="104" spans="1:10" ht="28.5" customHeight="1">
      <c r="E104" s="194" t="s">
        <v>215</v>
      </c>
      <c r="F104" s="195"/>
      <c r="G104" s="195"/>
      <c r="H104" s="195"/>
    </row>
    <row r="105" spans="1:10">
      <c r="H105" s="70"/>
    </row>
    <row r="106" spans="1:10">
      <c r="H106" s="70"/>
    </row>
  </sheetData>
  <mergeCells count="13">
    <mergeCell ref="E104:H104"/>
    <mergeCell ref="G2:H2"/>
    <mergeCell ref="B99:G99"/>
    <mergeCell ref="B100:G100"/>
    <mergeCell ref="B98:G98"/>
    <mergeCell ref="B3:H3"/>
    <mergeCell ref="B4:H4"/>
    <mergeCell ref="B5:B6"/>
    <mergeCell ref="C5:C6"/>
    <mergeCell ref="D5:D6"/>
    <mergeCell ref="E5:F5"/>
    <mergeCell ref="G5:G6"/>
    <mergeCell ref="H5:H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187" t="s">
        <v>60</v>
      </c>
      <c r="C6" s="10" t="s">
        <v>35</v>
      </c>
      <c r="D6" s="11" t="s">
        <v>37</v>
      </c>
      <c r="E6" s="189" t="s">
        <v>38</v>
      </c>
      <c r="F6" s="189" t="s">
        <v>39</v>
      </c>
      <c r="G6" s="191" t="s">
        <v>40</v>
      </c>
      <c r="H6" s="191" t="s">
        <v>41</v>
      </c>
      <c r="I6" s="191" t="s">
        <v>53</v>
      </c>
      <c r="J6" s="183" t="s">
        <v>42</v>
      </c>
      <c r="K6" s="6"/>
    </row>
    <row r="7" spans="1:11" ht="84.75" customHeight="1" thickBot="1">
      <c r="A7" s="12" t="s">
        <v>3</v>
      </c>
      <c r="B7" s="188"/>
      <c r="C7" s="13" t="s">
        <v>36</v>
      </c>
      <c r="D7" s="14" t="s">
        <v>43</v>
      </c>
      <c r="E7" s="190"/>
      <c r="F7" s="190"/>
      <c r="G7" s="192"/>
      <c r="H7" s="192"/>
      <c r="I7" s="192"/>
      <c r="J7" s="184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5.75" thickBot="1">
      <c r="A45" s="185" t="s">
        <v>54</v>
      </c>
      <c r="B45" s="186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PRZEDMIAR</vt:lpstr>
      <vt:lpstr>KOSZTORYS OFERTOWY </vt:lpstr>
      <vt:lpstr>&lt;--przepusty</vt:lpstr>
      <vt:lpstr>'KOSZTORYS OFERTOWY '!Obszar_wydruku</vt:lpstr>
      <vt:lpstr>PRZEDMIAR!Obszar_wydruku</vt:lpstr>
      <vt:lpstr>'KOSZTORYS OFERTOWY '!Tytuły_wydruku</vt:lpstr>
      <vt:lpstr>PRZEDMIAR!Tytuły_wydruku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</cp:lastModifiedBy>
  <cp:lastPrinted>2018-05-23T10:07:24Z</cp:lastPrinted>
  <dcterms:created xsi:type="dcterms:W3CDTF">2010-07-09T16:08:03Z</dcterms:created>
  <dcterms:modified xsi:type="dcterms:W3CDTF">2018-05-29T07:16:05Z</dcterms:modified>
</cp:coreProperties>
</file>