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zetargi 2018\3548W Iłża - Wólka Gonciarska\"/>
    </mc:Choice>
  </mc:AlternateContent>
  <bookViews>
    <workbookView xWindow="13800" yWindow="72" windowWidth="13908" windowHeight="12720" tabRatio="803"/>
  </bookViews>
  <sheets>
    <sheet name="KOSZTORYS OFERTOWY " sheetId="91" r:id="rId1"/>
    <sheet name="&lt;--przepusty" sheetId="74" state="hidden" r:id="rId2"/>
  </sheets>
  <definedNames>
    <definedName name="_od1" localSheetId="0">#REF!</definedName>
    <definedName name="_od1">#REF!</definedName>
    <definedName name="_od2" localSheetId="0">#REF!</definedName>
    <definedName name="_od2">#REF!</definedName>
    <definedName name="_od3" localSheetId="0">#REF!</definedName>
    <definedName name="_od3">#REF!</definedName>
    <definedName name="_od4" localSheetId="0">#REF!</definedName>
    <definedName name="_od4">#REF!</definedName>
    <definedName name="_ods1" localSheetId="0">#REF!</definedName>
    <definedName name="_ods1">#REF!</definedName>
    <definedName name="_ods2" localSheetId="0">#REF!</definedName>
    <definedName name="_ods2">#REF!</definedName>
    <definedName name="_ods3" localSheetId="0">#REF!</definedName>
    <definedName name="_ods3">#REF!</definedName>
    <definedName name="_ods4" localSheetId="0">#REF!</definedName>
    <definedName name="_ods4">#REF!</definedName>
    <definedName name="_xlnm.Print_Area" localSheetId="0">'KOSZTORYS OFERTOWY '!$B$1:$H$119</definedName>
    <definedName name="_xlnm.Print_Area">#REF!</definedName>
    <definedName name="posz1" localSheetId="0">#REF!</definedName>
    <definedName name="posz1">#REF!</definedName>
    <definedName name="posz2" localSheetId="0">#REF!</definedName>
    <definedName name="posz2">#REF!</definedName>
    <definedName name="posz3" localSheetId="0">#REF!</definedName>
    <definedName name="posz3">#REF!</definedName>
    <definedName name="_xlnm.Print_Titles" localSheetId="0">'KOSZTORYS OFERTOWY '!$5:$6</definedName>
    <definedName name="_xlnm.Print_Titles">#REF!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52511" fullPrecision="0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B11" i="91" l="1"/>
  <c r="B12" i="91" s="1"/>
  <c r="B13" i="91" s="1"/>
  <c r="B14" i="91" s="1"/>
  <c r="B15" i="91" s="1"/>
  <c r="B16" i="91" s="1"/>
  <c r="B17" i="91" s="1"/>
  <c r="B19" i="91" s="1"/>
  <c r="B21" i="91" s="1"/>
  <c r="B22" i="91" s="1"/>
  <c r="B23" i="91" s="1"/>
  <c r="B24" i="91" s="1"/>
  <c r="B25" i="91" s="1"/>
  <c r="B26" i="91" s="1"/>
  <c r="B27" i="91" s="1"/>
  <c r="B28" i="91" s="1"/>
  <c r="B29" i="91" s="1"/>
  <c r="B30" i="91" s="1"/>
  <c r="B33" i="91" s="1"/>
  <c r="B35" i="91" s="1"/>
  <c r="B38" i="91" s="1"/>
  <c r="B39" i="91" s="1"/>
  <c r="B40" i="91" s="1"/>
  <c r="B42" i="91" s="1"/>
  <c r="B43" i="91" s="1"/>
  <c r="B44" i="91" s="1"/>
  <c r="B46" i="91" s="1"/>
  <c r="B49" i="91" s="1"/>
  <c r="B50" i="91" s="1"/>
  <c r="B52" i="91" s="1"/>
  <c r="B54" i="91" s="1"/>
  <c r="B56" i="91" s="1"/>
  <c r="B57" i="91" s="1"/>
  <c r="B60" i="91" s="1"/>
  <c r="B62" i="91" s="1"/>
  <c r="B63" i="91" s="1"/>
  <c r="B64" i="91" s="1"/>
  <c r="B66" i="91" s="1"/>
  <c r="B67" i="91" s="1"/>
  <c r="B70" i="91" s="1"/>
  <c r="B71" i="91" s="1"/>
  <c r="B74" i="91" s="1"/>
  <c r="B76" i="91" s="1"/>
  <c r="B78" i="91" s="1"/>
  <c r="B79" i="91" s="1"/>
  <c r="B81" i="91" s="1"/>
  <c r="B84" i="91" s="1"/>
  <c r="B86" i="91" s="1"/>
  <c r="B87" i="91" s="1"/>
  <c r="B88" i="91" s="1"/>
  <c r="B89" i="91" s="1"/>
  <c r="B90" i="91" s="1"/>
  <c r="B93" i="91" s="1"/>
  <c r="B95" i="91" s="1"/>
  <c r="B97" i="91" s="1"/>
  <c r="B99" i="91" s="1"/>
  <c r="B102" i="91" s="1"/>
  <c r="H99" i="91" l="1"/>
  <c r="H72" i="91" l="1"/>
  <c r="H64" i="91"/>
  <c r="H44" i="91"/>
  <c r="H43" i="91"/>
  <c r="H42" i="91"/>
  <c r="H30" i="91"/>
  <c r="H29" i="91"/>
  <c r="H28" i="91"/>
  <c r="H27" i="91"/>
  <c r="H26" i="91"/>
  <c r="H25" i="91"/>
  <c r="H24" i="91"/>
  <c r="H23" i="91"/>
  <c r="H22" i="91"/>
  <c r="H21" i="91"/>
  <c r="H19" i="91"/>
  <c r="H9" i="91"/>
  <c r="H11" i="91"/>
  <c r="H12" i="91"/>
  <c r="H13" i="91"/>
  <c r="H14" i="91"/>
  <c r="H15" i="91"/>
  <c r="H16" i="91"/>
  <c r="H17" i="91"/>
  <c r="H33" i="91"/>
  <c r="H35" i="91"/>
  <c r="H38" i="91"/>
  <c r="H39" i="91"/>
  <c r="H40" i="91"/>
  <c r="H46" i="91"/>
  <c r="H49" i="91"/>
  <c r="H50" i="91"/>
  <c r="H52" i="91"/>
  <c r="H54" i="91"/>
  <c r="H56" i="91"/>
  <c r="H57" i="91"/>
  <c r="H60" i="91"/>
  <c r="H62" i="91"/>
  <c r="H63" i="91"/>
  <c r="H66" i="91"/>
  <c r="H67" i="91"/>
  <c r="H70" i="91"/>
  <c r="H71" i="91"/>
  <c r="H74" i="91"/>
  <c r="H76" i="91"/>
  <c r="H78" i="91"/>
  <c r="H79" i="91"/>
  <c r="H81" i="91"/>
  <c r="H84" i="91"/>
  <c r="H86" i="91"/>
  <c r="H87" i="91"/>
  <c r="H88" i="91"/>
  <c r="H89" i="91"/>
  <c r="H90" i="91"/>
  <c r="H93" i="91"/>
  <c r="H95" i="91"/>
  <c r="H97" i="91"/>
  <c r="H102" i="91"/>
  <c r="D9" i="74"/>
  <c r="E9" i="74"/>
  <c r="H9" i="74"/>
  <c r="I9" i="74"/>
  <c r="J9" i="74"/>
  <c r="D10" i="74"/>
  <c r="E10" i="74"/>
  <c r="H10" i="74"/>
  <c r="I10" i="74"/>
  <c r="J10" i="74"/>
  <c r="D11" i="74"/>
  <c r="E11" i="74"/>
  <c r="H11" i="74"/>
  <c r="I11" i="74"/>
  <c r="J11" i="74"/>
  <c r="D12" i="74"/>
  <c r="E12" i="74"/>
  <c r="H12" i="74"/>
  <c r="I12" i="74"/>
  <c r="J12" i="74"/>
  <c r="D13" i="74"/>
  <c r="E13" i="74"/>
  <c r="H13" i="74"/>
  <c r="I13" i="74"/>
  <c r="J13" i="74"/>
  <c r="D14" i="74"/>
  <c r="E14" i="74"/>
  <c r="H14" i="74"/>
  <c r="I14" i="74"/>
  <c r="J14" i="74"/>
  <c r="D15" i="74"/>
  <c r="E15" i="74"/>
  <c r="H15" i="74"/>
  <c r="I15" i="74"/>
  <c r="J15" i="74"/>
  <c r="D16" i="74"/>
  <c r="E16" i="74"/>
  <c r="H16" i="74"/>
  <c r="I16" i="74"/>
  <c r="J16" i="74"/>
  <c r="D17" i="74"/>
  <c r="E17" i="74"/>
  <c r="H17" i="74"/>
  <c r="I17" i="74"/>
  <c r="J17" i="74"/>
  <c r="D18" i="74"/>
  <c r="E18" i="74"/>
  <c r="H18" i="74"/>
  <c r="I18" i="74"/>
  <c r="J18" i="74"/>
  <c r="D19" i="74"/>
  <c r="E19" i="74"/>
  <c r="H19" i="74"/>
  <c r="I19" i="74"/>
  <c r="J19" i="74"/>
  <c r="D20" i="74"/>
  <c r="E20" i="74"/>
  <c r="H20" i="74"/>
  <c r="I20" i="74"/>
  <c r="J20" i="74"/>
  <c r="D21" i="74"/>
  <c r="E21" i="74"/>
  <c r="H21" i="74"/>
  <c r="I21" i="74"/>
  <c r="J21" i="74"/>
  <c r="D22" i="74"/>
  <c r="E22" i="74"/>
  <c r="H22" i="74"/>
  <c r="I22" i="74"/>
  <c r="J22" i="74"/>
  <c r="D23" i="74"/>
  <c r="E23" i="74"/>
  <c r="H23" i="74"/>
  <c r="I23" i="74"/>
  <c r="J23" i="74"/>
  <c r="D24" i="74"/>
  <c r="E24" i="74"/>
  <c r="H24" i="74"/>
  <c r="I24" i="74"/>
  <c r="J24" i="74"/>
  <c r="D25" i="74"/>
  <c r="E25" i="74"/>
  <c r="H25" i="74"/>
  <c r="I25" i="74"/>
  <c r="J25" i="74"/>
  <c r="D26" i="74"/>
  <c r="E26" i="74"/>
  <c r="H26" i="74"/>
  <c r="I26" i="74"/>
  <c r="J26" i="74"/>
  <c r="D27" i="74"/>
  <c r="E27" i="74"/>
  <c r="H27" i="74"/>
  <c r="I27" i="74"/>
  <c r="J27" i="74"/>
  <c r="D28" i="74"/>
  <c r="E28" i="74"/>
  <c r="H28" i="74"/>
  <c r="I28" i="74"/>
  <c r="J28" i="74"/>
  <c r="D29" i="74"/>
  <c r="E29" i="74"/>
  <c r="H29" i="74"/>
  <c r="I29" i="74"/>
  <c r="J29" i="74"/>
  <c r="D30" i="74"/>
  <c r="E30" i="74"/>
  <c r="H30" i="74"/>
  <c r="I30" i="74"/>
  <c r="J30" i="74"/>
  <c r="D31" i="74"/>
  <c r="E31" i="74"/>
  <c r="H31" i="74"/>
  <c r="I31" i="74"/>
  <c r="J31" i="74"/>
  <c r="D32" i="74"/>
  <c r="E32" i="74"/>
  <c r="H32" i="74"/>
  <c r="I32" i="74"/>
  <c r="J32" i="74"/>
  <c r="D33" i="74"/>
  <c r="E33" i="74"/>
  <c r="H33" i="74"/>
  <c r="I33" i="74"/>
  <c r="J33" i="74"/>
  <c r="D34" i="74"/>
  <c r="E34" i="74"/>
  <c r="H34" i="74"/>
  <c r="I34" i="74"/>
  <c r="J34" i="74"/>
  <c r="D35" i="74"/>
  <c r="E35" i="74"/>
  <c r="H35" i="74"/>
  <c r="I35" i="74"/>
  <c r="J35" i="74"/>
  <c r="D36" i="74"/>
  <c r="E36" i="74"/>
  <c r="H36" i="74"/>
  <c r="I36" i="74"/>
  <c r="J36" i="74"/>
  <c r="D37" i="74"/>
  <c r="E37" i="74"/>
  <c r="H37" i="74"/>
  <c r="I37" i="74"/>
  <c r="J37" i="74"/>
  <c r="D38" i="74"/>
  <c r="E38" i="74"/>
  <c r="H38" i="74"/>
  <c r="I38" i="74"/>
  <c r="J38" i="74"/>
  <c r="D39" i="74"/>
  <c r="E39" i="74"/>
  <c r="H39" i="74"/>
  <c r="I39" i="74"/>
  <c r="J39" i="74"/>
  <c r="D40" i="74"/>
  <c r="E40" i="74"/>
  <c r="H40" i="74"/>
  <c r="I40" i="74"/>
  <c r="J40" i="74"/>
  <c r="D41" i="74"/>
  <c r="E41" i="74"/>
  <c r="H41" i="74"/>
  <c r="I41" i="74"/>
  <c r="J41" i="74"/>
  <c r="D42" i="74"/>
  <c r="E42" i="74"/>
  <c r="H42" i="74"/>
  <c r="I42" i="74"/>
  <c r="J42" i="74"/>
  <c r="D43" i="74"/>
  <c r="E43" i="74"/>
  <c r="H43" i="74"/>
  <c r="I43" i="74"/>
  <c r="J43" i="74"/>
  <c r="D44" i="74"/>
  <c r="E44" i="74"/>
  <c r="H44" i="74"/>
  <c r="I44" i="74"/>
  <c r="J44" i="74"/>
  <c r="C45" i="74"/>
  <c r="F45" i="74"/>
  <c r="G45" i="74"/>
  <c r="D45" i="74" l="1"/>
  <c r="I45" i="74"/>
  <c r="E45" i="74"/>
  <c r="H103" i="91"/>
  <c r="J45" i="74"/>
  <c r="H45" i="74"/>
  <c r="H104" i="91" l="1"/>
  <c r="H105" i="91" s="1"/>
</calcChain>
</file>

<file path=xl/sharedStrings.xml><?xml version="1.0" encoding="utf-8"?>
<sst xmlns="http://schemas.openxmlformats.org/spreadsheetml/2006/main" count="305" uniqueCount="215">
  <si>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</si>
  <si>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</si>
  <si>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</si>
  <si>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</si>
  <si>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</si>
  <si>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</si>
  <si>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</si>
  <si>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</si>
  <si>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</si>
  <si>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</si>
  <si>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</si>
  <si>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</si>
  <si>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</si>
  <si>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</si>
  <si>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</si>
  <si>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</si>
  <si>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</si>
  <si>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</si>
  <si>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</si>
  <si>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</si>
  <si>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</si>
  <si>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</si>
  <si>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</si>
  <si>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</si>
  <si>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</si>
  <si>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</si>
  <si>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</si>
  <si>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</si>
  <si>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</si>
  <si>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</si>
  <si>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</si>
  <si>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</si>
  <si>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</si>
  <si>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</si>
  <si>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</si>
  <si>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</si>
  <si>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</si>
  <si>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</si>
  <si>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</si>
  <si>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</si>
  <si>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</si>
  <si>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</si>
  <si>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</si>
  <si>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</si>
  <si>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</si>
  <si>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</si>
  <si>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</si>
  <si>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</si>
  <si>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</si>
  <si>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</si>
  <si>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</si>
  <si>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</si>
  <si>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</si>
  <si>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</si>
  <si>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</si>
  <si>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</si>
  <si>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</si>
  <si>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</si>
  <si>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</si>
  <si>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</si>
  <si>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</si>
  <si>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</si>
  <si>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</si>
  <si>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ilość</t>
  </si>
  <si>
    <t>D.01.00.00</t>
  </si>
  <si>
    <t xml:space="preserve"> ROBOTY PRZYGOTOWAWCZE</t>
  </si>
  <si>
    <t>D.01.01.01</t>
  </si>
  <si>
    <r>
      <t>m</t>
    </r>
    <r>
      <rPr>
        <vertAlign val="superscript"/>
        <sz val="10"/>
        <rFont val="Arial"/>
        <family val="2"/>
      </rPr>
      <t>2</t>
    </r>
  </si>
  <si>
    <t>PODBUDOWY</t>
  </si>
  <si>
    <t>D.05.00.00</t>
  </si>
  <si>
    <t>NAWIERZCHNIE</t>
  </si>
  <si>
    <t>D.04.01.01</t>
  </si>
  <si>
    <t>Koryto wraz z profilowaniem i zagęszczeniem podłoża</t>
  </si>
  <si>
    <t>Wyszczególnienie elementów rozliczeniowych</t>
  </si>
  <si>
    <t>nazwa</t>
  </si>
  <si>
    <t>Jednostka</t>
  </si>
  <si>
    <t>Cena jednostkowa [PLN]</t>
  </si>
  <si>
    <t>Wartość [PLN]</t>
  </si>
  <si>
    <t>D.04.05.01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</si>
  <si>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</si>
  <si>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</si>
  <si>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</si>
  <si>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</si>
  <si>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</si>
  <si>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</si>
  <si>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</si>
  <si>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r>
      <t>m</t>
    </r>
    <r>
      <rPr>
        <sz val="10"/>
        <rFont val="Calibri"/>
        <family val="2"/>
        <charset val="238"/>
      </rPr>
      <t>³</t>
    </r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</si>
  <si>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</si>
  <si>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</si>
  <si>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</si>
  <si>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</si>
  <si>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</si>
  <si>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</si>
  <si>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</si>
  <si>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</si>
  <si>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Podbudowa z kruszyw ulepszonych cementem</t>
  </si>
  <si>
    <t>D.05.03.05A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</si>
  <si>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</si>
  <si>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</si>
  <si>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</si>
  <si>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</si>
  <si>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</si>
  <si>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</si>
  <si>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</si>
  <si>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</si>
  <si>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</si>
  <si>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</si>
  <si>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</si>
  <si>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</si>
  <si>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D.03.01.01</t>
  </si>
  <si>
    <t>Przepusty prefabrykowane z rur żelbetowych</t>
  </si>
  <si>
    <t>D.04.02.01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</si>
  <si>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</si>
  <si>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</si>
  <si>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</si>
  <si>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</si>
  <si>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</si>
  <si>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</si>
  <si>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</si>
  <si>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</si>
  <si>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</si>
  <si>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</si>
  <si>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Oznakowanie Pionowe</t>
  </si>
  <si>
    <t>Ustawienie słupków z rur stalowych ø70 dla znaków drogowych, wraz z wykopaniem i zasypaniem dołów z ubiciem warstwami</t>
  </si>
  <si>
    <t>Przymocowanie do gotowych słupków znaków ostrzegawczych typ A średnie folia II generacji</t>
  </si>
  <si>
    <t>Przymocowanie do gotowych słupków znaków informacyjnych typ D średnie folia II generacji</t>
  </si>
  <si>
    <t>Rozbiórka budowli inżynieryjnych</t>
  </si>
  <si>
    <t>Zdjęcie tarcz znaków drogowych</t>
  </si>
  <si>
    <t>Rozebranie słupków do znaków drogowych</t>
  </si>
  <si>
    <t>D.03.03.01</t>
  </si>
  <si>
    <t>Warstwy odsączajace, mrozoochronne</t>
  </si>
  <si>
    <t>Wykonanie podbudowy z gruntu stabilizowanego cementem C3/4, grubość warstwy po zagęszczeniu 10 cm (pod chodnikami)</t>
  </si>
  <si>
    <t>D.05.01.00</t>
  </si>
  <si>
    <t>Nawierzchnie twarde nieulepszone</t>
  </si>
  <si>
    <t>D.06.01.01</t>
  </si>
  <si>
    <t>Umocnienie powierzchniowe skarp, rowów i ścieków korytkami żelbetowymi</t>
  </si>
  <si>
    <t>Rowy infiltracyjno-trawiasta, sączki podłużne</t>
  </si>
  <si>
    <t>Wykonanie przepustów pod zjazdami z rur PEHD śr 40 cm ułożonych na ławie fundamentowej żwirowej grubości 15 cm</t>
  </si>
  <si>
    <t>Przymocowanie do gotowych słupków tabliczek typ T średnie folia II generacji</t>
  </si>
  <si>
    <t>Przymocowanie do gotowych słupków znaków zakazu typ B średnie folia II generacji</t>
  </si>
  <si>
    <t>Ustawienie obrzeży betonowych o wymiarach 30x8x100 cm na podsypce cementowo-piaskowej, spoiny wypełnione zaprawą cementową</t>
  </si>
  <si>
    <t>D.10.00.00</t>
  </si>
  <si>
    <t>INNE ROBOTY</t>
  </si>
  <si>
    <t>Rury ochronne</t>
  </si>
  <si>
    <t>Wykonanie nawierzchni z kruszywa łamanego, grubość warstwy po zagęszczeniu 20cm</t>
  </si>
  <si>
    <t xml:space="preserve">Umocnienie skarp płytami ażurowymi 60x40x6 cm na podsypce cementowo-piaskowej, wypełnienie wolnych przestrzeni humusem i obsianie trawą </t>
  </si>
  <si>
    <t>Ścianki czołowe prefabrykowane dla przepustów z rur PEHD i żelbetowych</t>
  </si>
  <si>
    <t>D.06.04.01</t>
  </si>
  <si>
    <t>Rowy</t>
  </si>
  <si>
    <t>Profilowanie dna i skarp rowów odwadniajacych</t>
  </si>
  <si>
    <r>
      <t>m</t>
    </r>
    <r>
      <rPr>
        <vertAlign val="superscript"/>
        <sz val="10"/>
        <rFont val="Arial"/>
        <family val="2"/>
        <charset val="238"/>
      </rPr>
      <t>2</t>
    </r>
  </si>
  <si>
    <t>Usunięcie zadrzewień i ochrona drzew</t>
  </si>
  <si>
    <t>ha</t>
  </si>
  <si>
    <t>Karczowanie krzaków i podszycia ilości sztuk krzaków 3000/ha, (zarośla do usunięcia)</t>
  </si>
  <si>
    <t>Ściananie drzew  o średnicy do 15 cm wraz z karczowaniem pni oraz wywiezieniem dłużyc, gałęzi i karpiny poza teren budowy</t>
  </si>
  <si>
    <t>Ściananie drzew o średnicy od 36 do 45 cm wraz z karczowaniem pni oraz wywiezieniem dłużyc, gałęzi i karpiny poza teren budowy</t>
  </si>
  <si>
    <t>Ściananie drzew o średnicy od 46 do 55 cm wraz z karczowaniem pni oraz wywiezieniem dłużyc, gałęzi i karpiny poza teren budowy</t>
  </si>
  <si>
    <t>Rozebranie ścianek czołowych i ław fundamentowych przepustów z wywiezieniem materiału z rozbiórki poza teren budowy</t>
  </si>
  <si>
    <t xml:space="preserve">Odtworzenie trasy i punktów wysokościowych przy liniowych robotach ziemnych (drogi) w terenie równinnym, obsługa geodezyjna, inwentaryzacja powykonawcza, </t>
  </si>
  <si>
    <t>D.03.02.01</t>
  </si>
  <si>
    <t>D.01.02.01</t>
  </si>
  <si>
    <t>D.01.02.02</t>
  </si>
  <si>
    <t>D.01.02.04</t>
  </si>
  <si>
    <t>Ściananie drzew o średnicy od 16 do 25 cm wraz z karczowaniem pni oraz wywiezieniem dłużyc, gałęzi i karpiny poza teren budowy</t>
  </si>
  <si>
    <t>Ściananie drzew o średnicy od 25 do 36 cm wraz z karczowaniem pni oraz wywiezieniem dłużyc, gałęzi i karpiny poza teren budowy</t>
  </si>
  <si>
    <t>Ściananie drzew o średnicy od 76 do 100 cm wraz z karczowaniem pni oraz wywiezieniem dłużyc, gałęzi i karpiny poza teren budowy</t>
  </si>
  <si>
    <t>Zdjęcie warstwy humusu gr.20 cm wraz z transportem  na odkład</t>
  </si>
  <si>
    <t>Rozebranie nawierzchnia z mieszanek mineralno-bitumicznych średnia grubość nawierzchni 4 cm z wywiezieniem materiału z rozbiórki poza teren budowy</t>
  </si>
  <si>
    <t>Rozebranie nawierzchni  z betonowych  płyt ażurowych  z wywiezieniem materiału z rozbiórki poza teren budowy</t>
  </si>
  <si>
    <t>Rozebranie podbudowy z kruszywa łamanego i naturalnego, grubość 20 cm z wywiezieniem materiału z rozbiórki poza teren budowy</t>
  </si>
  <si>
    <t>Rozebranie podbudowy z kruszywa łamanego i naturalnego, grubość 15 cm z wywiezieniem materiału z rozbiórki poza teren budowy</t>
  </si>
  <si>
    <t>Rozebranie podbudowy z kruszywa łamanego i naturalnego, grubość 16 cm z wywiezieniem materiału z rozbiórki poza teren budowy</t>
  </si>
  <si>
    <t>Rozebranie części przelotowej przepustów z rur betonowych śr 100cm z wywiezieniem materiału z rozbiórki poza teren budowy</t>
  </si>
  <si>
    <t>Rozebranie części przelotowej przepustów z rur betonowych śr 140cm z wywiezieniem materiału z rozbiórki poza teren budowy</t>
  </si>
  <si>
    <t>Wykonanie wykopów mechanicznie w gruncie kat I-II z transportem urobku w obrębie lub poza teren budowy (4414,09+241,60)</t>
  </si>
  <si>
    <t xml:space="preserve">Wykonanie nasypów mechanicznie w gruncie kat I-II z transportem urobku w obrębie budowy </t>
  </si>
  <si>
    <t>Wykonanie części przelotowej przepustów drogowych rurowych dwuotworowych, która składa się z ławy fundamentowej pospółki, rur karbowanych PEHD DN800 SN8 śr 2x0,8m z zasypaniem zasypką.</t>
  </si>
  <si>
    <t>Wykonanie części przelotowej przepustów drogowych rurowych dwuotworowych, która składa się z ławy fundamentowej pospółki, rur karbowanych PEHD DN1000 SN8 śr 2x1,0m z zasypaniem zasypką.</t>
  </si>
  <si>
    <t>Ścianki czołowe prefabrykowane dla przepustów z rur PEHD dwuotworowych śr. 100cm</t>
  </si>
  <si>
    <t>Rowy  kryte</t>
  </si>
  <si>
    <t>Wykonanie studzienek rewizyjnych betonowych bezosadnikowych 1200 mm</t>
  </si>
  <si>
    <t>Wykonanie  kanału z rur PEHD śr 400 mm ułożonych na  ławie z pospółki z zasypaniem kanału zasypką piaskową</t>
  </si>
  <si>
    <t>Wykonanie wylotu z kanału  rowu krytego (prefabrykat żelbetowy z kratą zabezpieczającą)</t>
  </si>
  <si>
    <t>Wykonanie rowu infiltracyjno-trawiastego (22,2+25,6+65,5+22,6+27,4+70+35+30,3)</t>
  </si>
  <si>
    <t xml:space="preserve">Koryto wykonane na poszerzeniach jezdni lub  chodników  w gruncie kat. II-IV, głębokość koryta 10 cm wraz z profilowaniem i zagęszczeniem podłoża (zjazdy, pobocze, chodniki) </t>
  </si>
  <si>
    <t xml:space="preserve"> Profilowanie i zagęszczeniem podłoża pod warstwy konstrukcyjne nawierzchni w gruncie kat II-V</t>
  </si>
  <si>
    <t>Wykonanie warstwy odsączającej z piasku, grubość warstwy 10cm (pod zjazdami z kruszywa)</t>
  </si>
  <si>
    <t xml:space="preserve">Wykonanie podbudowy z betonu asfaltowego gr 13 cm </t>
  </si>
  <si>
    <t>Wykonanie podbudowy z kruszywa łamanego stabilizowanego mechanicznie 31,5/63, grubość warstwy po zagęszczeniu 20 cm (1893,91*5,94+45,11)</t>
  </si>
  <si>
    <t>D.05.03.11</t>
  </si>
  <si>
    <t>Frezowanie nawierzchni asfaltowej  na  zimno średnia grubość 4 cm</t>
  </si>
  <si>
    <t>Połączenie  nowej konstrukcji nawierzchni z nawierzchnią istniejącą(ułożenie  geosiatki o wytrzymałości  powyżej 80 kN/m)</t>
  </si>
  <si>
    <t>Humusowanie z obsianiem przy grubości warstwy ziemi urodzajnej (humusu) 20 cm - humus pochodzi z odhumusowania</t>
  </si>
  <si>
    <t xml:space="preserve">Umocnienie dna  rowów i skarp brukowcem o grubości 16-20 cm z kamienia narzutowego, ułożonego na betonie B12/15 grubości 15 cm spoiny  wypełnione  zaprawą cementową (umocnienia w obrębie  wylotów  przepustów) </t>
  </si>
  <si>
    <t xml:space="preserve">Umocnienie dna  rowów i skarp brukowcem o grubości 13-16 cm z kamienia narzutowego, ułożonego na podsypce cem- piaskowej grubości 10 cm spoiny  wypełnione  zaprawą cementową (umocnienia odprowadzenia wód ze ścieku betonowego w poboczu drogi) </t>
  </si>
  <si>
    <t xml:space="preserve">Oznakowanie poziome cienkowarstwowe jezdni farbą akrylową białą odblaskową na  skrzyżowaniach, przystankach i  przejściach dla pieszych wg projektu stałej organizacji  ruchu </t>
  </si>
  <si>
    <t>Ustawienie krawężników betonowych 20x30x100cm wraz z wykonaniem ławy betonowej z oporem C12/15</t>
  </si>
  <si>
    <t>D.08.05.01</t>
  </si>
  <si>
    <t>Ścieki uliczne z  elementów  betonowych</t>
  </si>
  <si>
    <t>Ułożenie ścieku z prefabrykowanych elementów betonowych 60x50x15 cm na podsypce cem-piaskowej i ławie  betonowej  grubości  15 cm</t>
  </si>
  <si>
    <t>D.10.01.05</t>
  </si>
  <si>
    <t>Regulacja pionowa zaworów  wodociągowych</t>
  </si>
  <si>
    <t>Zdjęcie warstwy humusu</t>
  </si>
  <si>
    <t>Wykonanie warstwy ścieralnej z mieszanki mineralno-asfaltowej AC 11S, grubość warstwy po zagęszczeniu 4 cm wraz z oczyszczeniem  i skropieniem (1893.91*5,5)</t>
  </si>
  <si>
    <t>Wykonanie warstwy wiążącej z mieszanki mineralno-asfaltowej AC 11 W,  grubość warstwy 8 cm wraz z oczyszceniem  i  skropieniem (1893,91*5,66)</t>
  </si>
  <si>
    <t xml:space="preserve">RAZEM KOSZT ROBÓT DROGOWYCH  netto </t>
  </si>
  <si>
    <t>RAZEM KOSZT ROBÓT DROGOWYCH  brutto</t>
  </si>
  <si>
    <t>RAZEM KOSZT ROBÓT DROGOWYCH  VAT  23%</t>
  </si>
  <si>
    <t>Wykonanie warstwy ścieralnej z mieszanki mineralno-asfaltowej AC 11S, grubość warstwy po zagęszczeniu 5 cm wraz z oczyszczeniem  i skropieniem</t>
  </si>
  <si>
    <t>m³</t>
  </si>
  <si>
    <t>PRZEBUDOWA DROGI POWIATOWEJ NR 3548W - Iłża - Wólka Gonciarska                                                                (odc. od km 8+560,09 do km 10+454)</t>
  </si>
  <si>
    <t>KOSZTORYS OFERTOWY (podbudowa z kruszywa)</t>
  </si>
  <si>
    <t>Formularz 2.2 do SIWZ</t>
  </si>
  <si>
    <t>……………………………………………..</t>
  </si>
  <si>
    <t>/podpis i pieczęć upełnomocnionego przedstawiciela Wykonawcy/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</si>
</sst>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\+000"/>
    <numFmt numFmtId="165" formatCode="0.0"/>
  </numFmts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  <charset val="238"/>
    </font>
    <font>
      <vertAlign val="superscript"/>
      <sz val="10"/>
      <name val="Arial"/>
      <family val="2"/>
    </font>
    <font>
      <sz val="10"/>
      <name val="PL Times New Roman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Czcionka tekstu podstawowego"/>
      <charset val="238"/>
    </font>
    <font>
      <sz val="10"/>
      <name val="Calibri"/>
      <family val="2"/>
      <charset val="238"/>
    </font>
    <font>
      <vertAlign val="superscript"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3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3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174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49" fontId="21" fillId="2" borderId="5" xfId="19" applyNumberFormat="1" applyFont="1" applyFill="1" applyBorder="1" applyAlignment="1" applyProtection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1" fillId="2" borderId="5" xfId="19" applyNumberFormat="1" applyFont="1" applyFill="1" applyBorder="1" applyAlignment="1" applyProtection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7" fillId="2" borderId="20" xfId="18" applyNumberFormat="1" applyFont="1" applyFill="1" applyBorder="1" applyAlignment="1">
      <alignment horizontal="left" vertical="center" wrapText="1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0" fontId="21" fillId="2" borderId="5" xfId="19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1" fillId="2" borderId="2" xfId="19" applyNumberFormat="1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2" fillId="0" borderId="0" xfId="12"/>
    <xf numFmtId="0" fontId="32" fillId="0" borderId="0" xfId="12" applyBorder="1"/>
    <xf numFmtId="0" fontId="26" fillId="4" borderId="19" xfId="12" applyFont="1" applyFill="1" applyBorder="1" applyAlignment="1">
      <alignment horizontal="center" vertical="center"/>
    </xf>
    <xf numFmtId="0" fontId="26" fillId="4" borderId="13" xfId="12" applyFont="1" applyFill="1" applyBorder="1" applyAlignment="1">
      <alignment horizontal="center" vertical="center"/>
    </xf>
    <xf numFmtId="0" fontId="32" fillId="2" borderId="22" xfId="12" applyFill="1" applyBorder="1"/>
    <xf numFmtId="0" fontId="32" fillId="2" borderId="23" xfId="12" applyFill="1" applyBorder="1"/>
    <xf numFmtId="1" fontId="22" fillId="0" borderId="24" xfId="12" applyNumberFormat="1" applyFont="1" applyFill="1" applyBorder="1" applyAlignment="1">
      <alignment horizontal="center" vertical="center" wrapText="1"/>
    </xf>
    <xf numFmtId="0" fontId="32" fillId="0" borderId="18" xfId="12" applyBorder="1"/>
    <xf numFmtId="0" fontId="22" fillId="4" borderId="12" xfId="0" applyFont="1" applyFill="1" applyBorder="1" applyAlignment="1">
      <alignment horizontal="center" vertical="center"/>
    </xf>
    <xf numFmtId="49" fontId="21" fillId="4" borderId="2" xfId="19" applyNumberFormat="1" applyFont="1" applyFill="1" applyBorder="1" applyAlignment="1" applyProtection="1">
      <alignment horizontal="left" vertical="center" wrapText="1"/>
    </xf>
    <xf numFmtId="1" fontId="21" fillId="2" borderId="5" xfId="0" applyNumberFormat="1" applyFont="1" applyFill="1" applyBorder="1" applyAlignment="1">
      <alignment horizontal="center" vertical="center"/>
    </xf>
    <xf numFmtId="0" fontId="26" fillId="4" borderId="2" xfId="12" applyFont="1" applyFill="1" applyBorder="1" applyAlignment="1">
      <alignment horizontal="center" vertical="center"/>
    </xf>
    <xf numFmtId="0" fontId="26" fillId="4" borderId="13" xfId="12" applyNumberFormat="1" applyFont="1" applyFill="1" applyBorder="1" applyAlignment="1">
      <alignment horizontal="center" vertical="center"/>
    </xf>
    <xf numFmtId="0" fontId="2" fillId="3" borderId="13" xfId="12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2" fillId="3" borderId="2" xfId="0" applyNumberFormat="1" applyFont="1" applyFill="1" applyBorder="1" applyAlignment="1">
      <alignment horizontal="center" vertical="center" wrapText="1"/>
    </xf>
    <xf numFmtId="0" fontId="7" fillId="2" borderId="25" xfId="18" applyFont="1" applyFill="1" applyBorder="1" applyAlignment="1">
      <alignment horizontal="center" vertical="center"/>
    </xf>
    <xf numFmtId="49" fontId="22" fillId="0" borderId="24" xfId="0" applyNumberFormat="1" applyFont="1" applyFill="1" applyBorder="1" applyAlignment="1">
      <alignment horizontal="left" vertical="center" wrapText="1"/>
    </xf>
    <xf numFmtId="49" fontId="2" fillId="0" borderId="2" xfId="19" applyNumberFormat="1" applyFont="1" applyFill="1" applyBorder="1" applyAlignment="1" applyProtection="1">
      <alignment horizontal="left" vertical="center" wrapText="1"/>
    </xf>
    <xf numFmtId="49" fontId="22" fillId="0" borderId="26" xfId="0" applyNumberFormat="1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wrapText="1"/>
    </xf>
    <xf numFmtId="49" fontId="21" fillId="4" borderId="2" xfId="0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" fillId="0" borderId="24" xfId="19" applyNumberFormat="1" applyFont="1" applyFill="1" applyBorder="1" applyAlignment="1" applyProtection="1">
      <alignment horizontal="center" vertical="center"/>
    </xf>
    <xf numFmtId="4" fontId="21" fillId="2" borderId="19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4" fontId="27" fillId="0" borderId="13" xfId="12" applyNumberFormat="1" applyFont="1" applyBorder="1" applyAlignment="1">
      <alignment horizontal="right" vertical="center"/>
    </xf>
    <xf numFmtId="4" fontId="27" fillId="0" borderId="19" xfId="12" applyNumberFormat="1" applyFont="1" applyBorder="1" applyAlignment="1">
      <alignment horizontal="right" vertical="center"/>
    </xf>
    <xf numFmtId="4" fontId="2" fillId="3" borderId="2" xfId="12" applyNumberFormat="1" applyFont="1" applyFill="1" applyBorder="1" applyAlignment="1">
      <alignment horizontal="center" vertical="center" wrapText="1"/>
    </xf>
    <xf numFmtId="4" fontId="2" fillId="3" borderId="13" xfId="12" applyNumberFormat="1" applyFont="1" applyFill="1" applyBorder="1" applyAlignment="1">
      <alignment horizontal="center" vertical="center" wrapText="1"/>
    </xf>
    <xf numFmtId="4" fontId="2" fillId="3" borderId="19" xfId="12" applyNumberFormat="1" applyFont="1" applyFill="1" applyBorder="1" applyAlignment="1">
      <alignment horizontal="center" vertical="center" wrapText="1"/>
    </xf>
    <xf numFmtId="4" fontId="21" fillId="2" borderId="2" xfId="0" applyNumberFormat="1" applyFont="1" applyFill="1" applyBorder="1" applyAlignment="1">
      <alignment horizontal="center" vertical="center" wrapText="1"/>
    </xf>
    <xf numFmtId="4" fontId="21" fillId="2" borderId="26" xfId="0" applyNumberFormat="1" applyFont="1" applyFill="1" applyBorder="1" applyAlignment="1">
      <alignment horizontal="center" vertical="center" wrapText="1"/>
    </xf>
    <xf numFmtId="4" fontId="29" fillId="0" borderId="13" xfId="12" applyNumberFormat="1" applyFont="1" applyBorder="1"/>
    <xf numFmtId="4" fontId="27" fillId="0" borderId="27" xfId="12" applyNumberFormat="1" applyFont="1" applyBorder="1" applyAlignment="1">
      <alignment horizontal="right" vertical="center"/>
    </xf>
    <xf numFmtId="4" fontId="19" fillId="5" borderId="28" xfId="12" applyNumberFormat="1" applyFont="1" applyFill="1" applyBorder="1" applyAlignment="1">
      <alignment vertical="center"/>
    </xf>
    <xf numFmtId="4" fontId="27" fillId="0" borderId="13" xfId="12" applyNumberFormat="1" applyFont="1" applyFill="1" applyBorder="1" applyAlignment="1">
      <alignment horizontal="right" vertical="center"/>
    </xf>
    <xf numFmtId="4" fontId="29" fillId="0" borderId="13" xfId="12" applyNumberFormat="1" applyFont="1" applyFill="1" applyBorder="1"/>
    <xf numFmtId="0" fontId="13" fillId="0" borderId="2" xfId="0" applyFont="1" applyBorder="1" applyAlignment="1">
      <alignment horizontal="left" wrapText="1"/>
    </xf>
    <xf numFmtId="0" fontId="13" fillId="7" borderId="2" xfId="0" applyFont="1" applyFill="1" applyBorder="1" applyAlignment="1">
      <alignment horizontal="left" wrapText="1"/>
    </xf>
    <xf numFmtId="49" fontId="2" fillId="7" borderId="2" xfId="19" applyNumberFormat="1" applyFont="1" applyFill="1" applyBorder="1" applyAlignment="1" applyProtection="1">
      <alignment horizontal="left" vertical="center" wrapText="1"/>
    </xf>
    <xf numFmtId="4" fontId="29" fillId="0" borderId="26" xfId="12" applyNumberFormat="1" applyFont="1" applyBorder="1"/>
    <xf numFmtId="4" fontId="32" fillId="0" borderId="0" xfId="12" applyNumberFormat="1"/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4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1" fillId="2" borderId="2" xfId="19" applyNumberFormat="1" applyFont="1" applyFill="1" applyBorder="1" applyAlignment="1" applyProtection="1">
      <alignment horizontal="center" vertical="center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49" fontId="7" fillId="2" borderId="20" xfId="18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49" fontId="21" fillId="3" borderId="13" xfId="0" applyNumberFormat="1" applyFont="1" applyFill="1" applyBorder="1" applyAlignment="1">
      <alignment horizontal="left" vertical="center" wrapText="1"/>
    </xf>
    <xf numFmtId="0" fontId="7" fillId="2" borderId="25" xfId="18" applyNumberFormat="1" applyFont="1" applyFill="1" applyBorder="1" applyAlignment="1">
      <alignment horizontal="center" vertical="center"/>
    </xf>
    <xf numFmtId="0" fontId="0" fillId="0" borderId="0" xfId="12" applyFont="1" applyAlignment="1">
      <alignment horizontal="center" vertical="center"/>
    </xf>
    <xf numFmtId="0" fontId="32" fillId="0" borderId="0" xfId="12" applyAlignment="1">
      <alignment horizontal="center" vertical="center"/>
    </xf>
    <xf numFmtId="0" fontId="32" fillId="0" borderId="18" xfId="12" applyBorder="1" applyAlignment="1">
      <alignment horizontal="center" vertical="center"/>
    </xf>
    <xf numFmtId="0" fontId="0" fillId="0" borderId="0" xfId="12" applyFont="1" applyAlignment="1">
      <alignment horizontal="center"/>
    </xf>
    <xf numFmtId="0" fontId="32" fillId="0" borderId="0" xfId="12" applyAlignment="1">
      <alignment horizontal="center"/>
    </xf>
    <xf numFmtId="0" fontId="0" fillId="0" borderId="0" xfId="12" applyFont="1" applyAlignment="1">
      <alignment horizontal="center" wrapText="1"/>
    </xf>
    <xf numFmtId="0" fontId="32" fillId="0" borderId="0" xfId="12" applyAlignment="1">
      <alignment horizontal="center" wrapText="1"/>
    </xf>
    <xf numFmtId="0" fontId="19" fillId="5" borderId="29" xfId="12" applyFont="1" applyFill="1" applyBorder="1" applyAlignment="1">
      <alignment horizontal="left" vertical="center"/>
    </xf>
    <xf numFmtId="0" fontId="19" fillId="5" borderId="30" xfId="12" applyFont="1" applyFill="1" applyBorder="1" applyAlignment="1">
      <alignment horizontal="left" vertical="center"/>
    </xf>
    <xf numFmtId="0" fontId="19" fillId="5" borderId="35" xfId="12" applyFont="1" applyFill="1" applyBorder="1" applyAlignment="1">
      <alignment horizontal="left" vertical="center"/>
    </xf>
    <xf numFmtId="0" fontId="20" fillId="0" borderId="29" xfId="12" applyFont="1" applyFill="1" applyBorder="1" applyAlignment="1">
      <alignment horizontal="center" wrapText="1"/>
    </xf>
    <xf numFmtId="0" fontId="20" fillId="0" borderId="30" xfId="12" applyFont="1" applyFill="1" applyBorder="1" applyAlignment="1">
      <alignment horizontal="center" wrapText="1"/>
    </xf>
    <xf numFmtId="0" fontId="20" fillId="0" borderId="28" xfId="12" applyFont="1" applyFill="1" applyBorder="1" applyAlignment="1">
      <alignment horizontal="center" wrapText="1"/>
    </xf>
    <xf numFmtId="0" fontId="22" fillId="0" borderId="31" xfId="12" applyFont="1" applyFill="1" applyBorder="1" applyAlignment="1">
      <alignment horizontal="center" vertical="center"/>
    </xf>
    <xf numFmtId="0" fontId="22" fillId="0" borderId="32" xfId="12" applyFont="1" applyFill="1" applyBorder="1" applyAlignment="1">
      <alignment horizontal="center" vertical="center"/>
    </xf>
    <xf numFmtId="0" fontId="22" fillId="0" borderId="33" xfId="12" applyFont="1" applyFill="1" applyBorder="1" applyAlignment="1">
      <alignment horizontal="center" vertical="center" wrapText="1"/>
    </xf>
    <xf numFmtId="0" fontId="22" fillId="0" borderId="7" xfId="12" applyFont="1" applyFill="1" applyBorder="1" applyAlignment="1">
      <alignment horizontal="center" vertical="center" wrapText="1"/>
    </xf>
    <xf numFmtId="0" fontId="22" fillId="0" borderId="33" xfId="12" applyFont="1" applyFill="1" applyBorder="1" applyAlignment="1">
      <alignment horizontal="center" vertical="center"/>
    </xf>
    <xf numFmtId="0" fontId="22" fillId="0" borderId="7" xfId="12" applyFont="1" applyFill="1" applyBorder="1" applyAlignment="1">
      <alignment horizontal="center" vertical="center"/>
    </xf>
    <xf numFmtId="0" fontId="18" fillId="0" borderId="36" xfId="12" applyFont="1" applyBorder="1" applyAlignment="1">
      <alignment horizontal="center" vertical="center"/>
    </xf>
    <xf numFmtId="0" fontId="18" fillId="0" borderId="23" xfId="12" applyFont="1" applyBorder="1" applyAlignment="1">
      <alignment horizontal="center" vertical="center"/>
    </xf>
    <xf numFmtId="0" fontId="32" fillId="0" borderId="37" xfId="12" applyBorder="1" applyAlignment="1">
      <alignment horizontal="center" vertical="center" wrapText="1"/>
    </xf>
    <xf numFmtId="0" fontId="32" fillId="0" borderId="38" xfId="12" applyBorder="1" applyAlignment="1">
      <alignment horizontal="center" vertical="center" wrapText="1"/>
    </xf>
    <xf numFmtId="0" fontId="32" fillId="0" borderId="39" xfId="12" applyBorder="1" applyAlignment="1">
      <alignment horizontal="center" vertical="center" wrapText="1"/>
    </xf>
    <xf numFmtId="0" fontId="32" fillId="0" borderId="40" xfId="12" applyBorder="1" applyAlignment="1">
      <alignment horizontal="center" vertical="center" wrapText="1"/>
    </xf>
    <xf numFmtId="0" fontId="28" fillId="6" borderId="21" xfId="12" applyFont="1" applyFill="1" applyBorder="1" applyAlignment="1">
      <alignment horizontal="center" vertical="center" wrapText="1"/>
    </xf>
    <xf numFmtId="0" fontId="28" fillId="6" borderId="0" xfId="12" applyFont="1" applyFill="1" applyBorder="1" applyAlignment="1">
      <alignment horizontal="center" vertical="center" wrapText="1"/>
    </xf>
    <xf numFmtId="0" fontId="28" fillId="6" borderId="17" xfId="12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0"/>
  <sheetViews>
    <sheetView tabSelected="1" view="pageBreakPreview" topLeftCell="A89" zoomScale="85" zoomScaleNormal="100" zoomScaleSheetLayoutView="85" workbookViewId="0">
      <selection activeCell="F109" sqref="F109:H110"/>
    </sheetView>
  </sheetViews>
  <sheetFormatPr defaultColWidth="9" defaultRowHeight="13.8"/>
  <cols>
    <col min="1" max="1" width="9" style="51"/>
    <col min="2" max="2" width="5.09765625" style="51" customWidth="1"/>
    <col min="3" max="3" width="11.09765625" style="51" customWidth="1"/>
    <col min="4" max="4" width="44" style="51" customWidth="1"/>
    <col min="5" max="5" width="6.5" style="51" customWidth="1"/>
    <col min="6" max="6" width="9" style="51"/>
    <col min="7" max="7" width="11.8984375" style="51" customWidth="1"/>
    <col min="8" max="8" width="14.69921875" style="51" customWidth="1"/>
    <col min="9" max="10" width="9" style="51"/>
    <col min="11" max="11" width="11.3984375" style="51" bestFit="1" customWidth="1"/>
    <col min="12" max="16384" width="9" style="51"/>
  </cols>
  <sheetData>
    <row r="1" spans="2:8">
      <c r="G1" s="136" t="s">
        <v>212</v>
      </c>
      <c r="H1" s="137"/>
    </row>
    <row r="2" spans="2:8" ht="14.4" thickBot="1">
      <c r="B2" s="58"/>
      <c r="C2" s="58"/>
      <c r="D2" s="58"/>
      <c r="E2" s="58"/>
      <c r="F2" s="58"/>
      <c r="G2" s="138"/>
      <c r="H2" s="138"/>
    </row>
    <row r="3" spans="2:8" ht="21.6" thickBot="1">
      <c r="B3" s="146" t="s">
        <v>211</v>
      </c>
      <c r="C3" s="147"/>
      <c r="D3" s="147"/>
      <c r="E3" s="147"/>
      <c r="F3" s="147"/>
      <c r="G3" s="147"/>
      <c r="H3" s="148"/>
    </row>
    <row r="4" spans="2:8" ht="33.75" customHeight="1" thickBot="1">
      <c r="B4" s="161" t="s">
        <v>210</v>
      </c>
      <c r="C4" s="162"/>
      <c r="D4" s="162"/>
      <c r="E4" s="162"/>
      <c r="F4" s="162"/>
      <c r="G4" s="162"/>
      <c r="H4" s="163"/>
    </row>
    <row r="5" spans="2:8" ht="22.5" customHeight="1">
      <c r="B5" s="149" t="s">
        <v>61</v>
      </c>
      <c r="C5" s="151" t="s">
        <v>62</v>
      </c>
      <c r="D5" s="153" t="s">
        <v>73</v>
      </c>
      <c r="E5" s="155" t="s">
        <v>75</v>
      </c>
      <c r="F5" s="156"/>
      <c r="G5" s="157" t="s">
        <v>76</v>
      </c>
      <c r="H5" s="159" t="s">
        <v>77</v>
      </c>
    </row>
    <row r="6" spans="2:8" ht="22.5" customHeight="1" thickBot="1">
      <c r="B6" s="150"/>
      <c r="C6" s="152"/>
      <c r="D6" s="154"/>
      <c r="E6" s="57" t="s">
        <v>74</v>
      </c>
      <c r="F6" s="57" t="s">
        <v>63</v>
      </c>
      <c r="G6" s="158"/>
      <c r="H6" s="160"/>
    </row>
    <row r="7" spans="2:8">
      <c r="B7" s="46"/>
      <c r="C7" s="42" t="s">
        <v>64</v>
      </c>
      <c r="D7" s="35" t="s">
        <v>65</v>
      </c>
      <c r="E7" s="33"/>
      <c r="F7" s="61"/>
      <c r="G7" s="56"/>
      <c r="H7" s="55"/>
    </row>
    <row r="8" spans="2:8">
      <c r="B8" s="59"/>
      <c r="C8" s="43" t="s">
        <v>66</v>
      </c>
      <c r="D8" s="36" t="s">
        <v>91</v>
      </c>
      <c r="E8" s="63"/>
      <c r="F8" s="62"/>
      <c r="G8" s="54"/>
      <c r="H8" s="53"/>
    </row>
    <row r="9" spans="2:8" ht="39.75" customHeight="1">
      <c r="B9" s="48">
        <v>1</v>
      </c>
      <c r="C9" s="74"/>
      <c r="D9" s="37" t="s">
        <v>158</v>
      </c>
      <c r="E9" s="32" t="s">
        <v>49</v>
      </c>
      <c r="F9" s="78">
        <v>1.89</v>
      </c>
      <c r="G9" s="79"/>
      <c r="H9" s="80">
        <f>F9*G9</f>
        <v>0</v>
      </c>
    </row>
    <row r="10" spans="2:8">
      <c r="B10" s="47"/>
      <c r="C10" s="44" t="s">
        <v>160</v>
      </c>
      <c r="D10" s="36" t="s">
        <v>151</v>
      </c>
      <c r="E10" s="64"/>
      <c r="F10" s="81"/>
      <c r="G10" s="82"/>
      <c r="H10" s="83"/>
    </row>
    <row r="11" spans="2:8" ht="39.6">
      <c r="B11" s="48">
        <f>B9+1</f>
        <v>2</v>
      </c>
      <c r="C11" s="74"/>
      <c r="D11" s="72" t="s">
        <v>154</v>
      </c>
      <c r="E11" s="32" t="s">
        <v>83</v>
      </c>
      <c r="F11" s="78">
        <v>42</v>
      </c>
      <c r="G11" s="79"/>
      <c r="H11" s="80">
        <f t="shared" ref="H11:H17" si="0">F11*G11</f>
        <v>0</v>
      </c>
    </row>
    <row r="12" spans="2:8" ht="38.25" customHeight="1">
      <c r="B12" s="48">
        <f>B11+1</f>
        <v>3</v>
      </c>
      <c r="C12" s="74"/>
      <c r="D12" s="91" t="s">
        <v>163</v>
      </c>
      <c r="E12" s="32" t="s">
        <v>83</v>
      </c>
      <c r="F12" s="78">
        <v>17</v>
      </c>
      <c r="G12" s="79"/>
      <c r="H12" s="80">
        <f t="shared" si="0"/>
        <v>0</v>
      </c>
    </row>
    <row r="13" spans="2:8" ht="39.75" customHeight="1">
      <c r="B13" s="48">
        <f t="shared" ref="B13:B17" si="1">B12+1</f>
        <v>4</v>
      </c>
      <c r="C13" s="74"/>
      <c r="D13" s="91" t="s">
        <v>164</v>
      </c>
      <c r="E13" s="32" t="s">
        <v>83</v>
      </c>
      <c r="F13" s="78">
        <v>6</v>
      </c>
      <c r="G13" s="79"/>
      <c r="H13" s="80">
        <f t="shared" si="0"/>
        <v>0</v>
      </c>
    </row>
    <row r="14" spans="2:8" ht="39.75" customHeight="1">
      <c r="B14" s="48">
        <f t="shared" si="1"/>
        <v>5</v>
      </c>
      <c r="C14" s="74"/>
      <c r="D14" s="91" t="s">
        <v>155</v>
      </c>
      <c r="E14" s="32" t="s">
        <v>83</v>
      </c>
      <c r="F14" s="78">
        <v>2</v>
      </c>
      <c r="G14" s="79"/>
      <c r="H14" s="80">
        <f t="shared" si="0"/>
        <v>0</v>
      </c>
    </row>
    <row r="15" spans="2:8" ht="43.5" customHeight="1">
      <c r="B15" s="48">
        <f t="shared" si="1"/>
        <v>6</v>
      </c>
      <c r="C15" s="74"/>
      <c r="D15" s="91" t="s">
        <v>156</v>
      </c>
      <c r="E15" s="32" t="s">
        <v>83</v>
      </c>
      <c r="F15" s="78">
        <v>3</v>
      </c>
      <c r="G15" s="79"/>
      <c r="H15" s="80">
        <f t="shared" si="0"/>
        <v>0</v>
      </c>
    </row>
    <row r="16" spans="2:8" ht="38.25" customHeight="1">
      <c r="B16" s="48">
        <f t="shared" si="1"/>
        <v>7</v>
      </c>
      <c r="C16" s="74"/>
      <c r="D16" s="91" t="s">
        <v>165</v>
      </c>
      <c r="E16" s="32" t="s">
        <v>83</v>
      </c>
      <c r="F16" s="78">
        <v>1</v>
      </c>
      <c r="G16" s="79"/>
      <c r="H16" s="80">
        <f t="shared" si="0"/>
        <v>0</v>
      </c>
    </row>
    <row r="17" spans="2:8" ht="35.25" customHeight="1">
      <c r="B17" s="48">
        <f t="shared" si="1"/>
        <v>8</v>
      </c>
      <c r="C17" s="74"/>
      <c r="D17" s="72" t="s">
        <v>153</v>
      </c>
      <c r="E17" s="32" t="s">
        <v>152</v>
      </c>
      <c r="F17" s="78">
        <v>0.06</v>
      </c>
      <c r="G17" s="79"/>
      <c r="H17" s="80">
        <f t="shared" si="0"/>
        <v>0</v>
      </c>
    </row>
    <row r="18" spans="2:8">
      <c r="B18" s="47"/>
      <c r="C18" s="44" t="s">
        <v>161</v>
      </c>
      <c r="D18" s="36" t="s">
        <v>202</v>
      </c>
      <c r="E18" s="64"/>
      <c r="F18" s="81"/>
      <c r="G18" s="82"/>
      <c r="H18" s="83"/>
    </row>
    <row r="19" spans="2:8" ht="29.25" customHeight="1">
      <c r="B19" s="48">
        <f>B17+1</f>
        <v>9</v>
      </c>
      <c r="C19" s="74"/>
      <c r="D19" s="91" t="s">
        <v>166</v>
      </c>
      <c r="E19" s="32" t="s">
        <v>209</v>
      </c>
      <c r="F19" s="78">
        <v>2585.14</v>
      </c>
      <c r="G19" s="79"/>
      <c r="H19" s="80">
        <f t="shared" ref="H19:H30" si="2">F19*G19</f>
        <v>0</v>
      </c>
    </row>
    <row r="20" spans="2:8">
      <c r="B20" s="34"/>
      <c r="C20" s="44" t="s">
        <v>162</v>
      </c>
      <c r="D20" s="36" t="s">
        <v>126</v>
      </c>
      <c r="E20" s="34"/>
      <c r="F20" s="34"/>
      <c r="G20" s="34"/>
      <c r="H20" s="34"/>
    </row>
    <row r="21" spans="2:8" ht="39.6">
      <c r="B21" s="48">
        <f>B19+1</f>
        <v>10</v>
      </c>
      <c r="C21" s="74"/>
      <c r="D21" s="91" t="s">
        <v>167</v>
      </c>
      <c r="E21" s="96" t="s">
        <v>67</v>
      </c>
      <c r="F21" s="78">
        <v>9705.31</v>
      </c>
      <c r="G21" s="79"/>
      <c r="H21" s="80">
        <f t="shared" si="2"/>
        <v>0</v>
      </c>
    </row>
    <row r="22" spans="2:8" ht="26.4">
      <c r="B22" s="48">
        <f>B21+1</f>
        <v>11</v>
      </c>
      <c r="C22" s="74"/>
      <c r="D22" s="91" t="s">
        <v>168</v>
      </c>
      <c r="E22" s="96" t="s">
        <v>67</v>
      </c>
      <c r="F22" s="78">
        <v>9.93</v>
      </c>
      <c r="G22" s="79"/>
      <c r="H22" s="80">
        <f t="shared" si="2"/>
        <v>0</v>
      </c>
    </row>
    <row r="23" spans="2:8" ht="39.6">
      <c r="B23" s="48">
        <f t="shared" ref="B23:B30" si="3">B22+1</f>
        <v>12</v>
      </c>
      <c r="C23" s="74"/>
      <c r="D23" s="92" t="s">
        <v>170</v>
      </c>
      <c r="E23" s="96" t="s">
        <v>67</v>
      </c>
      <c r="F23" s="78">
        <v>9.93</v>
      </c>
      <c r="G23" s="79"/>
      <c r="H23" s="80">
        <f t="shared" si="2"/>
        <v>0</v>
      </c>
    </row>
    <row r="24" spans="2:8" ht="39.6">
      <c r="B24" s="48">
        <f t="shared" si="3"/>
        <v>13</v>
      </c>
      <c r="C24" s="74"/>
      <c r="D24" s="92" t="s">
        <v>169</v>
      </c>
      <c r="E24" s="96" t="s">
        <v>67</v>
      </c>
      <c r="F24" s="78">
        <v>68.739999999999995</v>
      </c>
      <c r="G24" s="79"/>
      <c r="H24" s="80">
        <f t="shared" si="2"/>
        <v>0</v>
      </c>
    </row>
    <row r="25" spans="2:8" ht="39.6">
      <c r="B25" s="48">
        <f t="shared" si="3"/>
        <v>14</v>
      </c>
      <c r="C25" s="74"/>
      <c r="D25" s="91" t="s">
        <v>171</v>
      </c>
      <c r="E25" s="96" t="s">
        <v>67</v>
      </c>
      <c r="F25" s="78">
        <v>9705.31</v>
      </c>
      <c r="G25" s="79"/>
      <c r="H25" s="80">
        <f t="shared" si="2"/>
        <v>0</v>
      </c>
    </row>
    <row r="26" spans="2:8" ht="39.6">
      <c r="B26" s="48">
        <f t="shared" si="3"/>
        <v>15</v>
      </c>
      <c r="C26" s="74"/>
      <c r="D26" s="70" t="s">
        <v>172</v>
      </c>
      <c r="E26" s="96" t="s">
        <v>51</v>
      </c>
      <c r="F26" s="78">
        <v>8</v>
      </c>
      <c r="G26" s="79"/>
      <c r="H26" s="80">
        <f t="shared" si="2"/>
        <v>0</v>
      </c>
    </row>
    <row r="27" spans="2:8" ht="39.6">
      <c r="B27" s="48">
        <f t="shared" si="3"/>
        <v>16</v>
      </c>
      <c r="C27" s="74"/>
      <c r="D27" s="70" t="s">
        <v>173</v>
      </c>
      <c r="E27" s="96" t="s">
        <v>51</v>
      </c>
      <c r="F27" s="78">
        <v>6.5</v>
      </c>
      <c r="G27" s="79"/>
      <c r="H27" s="80">
        <f t="shared" si="2"/>
        <v>0</v>
      </c>
    </row>
    <row r="28" spans="2:8" ht="39.6">
      <c r="B28" s="48">
        <f t="shared" si="3"/>
        <v>17</v>
      </c>
      <c r="C28" s="74"/>
      <c r="D28" s="70" t="s">
        <v>157</v>
      </c>
      <c r="E28" s="96" t="s">
        <v>86</v>
      </c>
      <c r="F28" s="78">
        <v>5.23</v>
      </c>
      <c r="G28" s="79"/>
      <c r="H28" s="80">
        <f t="shared" si="2"/>
        <v>0</v>
      </c>
    </row>
    <row r="29" spans="2:8">
      <c r="B29" s="48">
        <f t="shared" si="3"/>
        <v>18</v>
      </c>
      <c r="C29" s="74"/>
      <c r="D29" s="70" t="s">
        <v>128</v>
      </c>
      <c r="E29" s="96" t="s">
        <v>83</v>
      </c>
      <c r="F29" s="78">
        <v>11</v>
      </c>
      <c r="G29" s="79"/>
      <c r="H29" s="80">
        <f t="shared" si="2"/>
        <v>0</v>
      </c>
    </row>
    <row r="30" spans="2:8" ht="36.75" customHeight="1">
      <c r="B30" s="48">
        <f t="shared" si="3"/>
        <v>19</v>
      </c>
      <c r="C30" s="74"/>
      <c r="D30" s="70" t="s">
        <v>127</v>
      </c>
      <c r="E30" s="96" t="s">
        <v>83</v>
      </c>
      <c r="F30" s="78">
        <v>8</v>
      </c>
      <c r="G30" s="89"/>
      <c r="H30" s="80">
        <f t="shared" si="2"/>
        <v>0</v>
      </c>
    </row>
    <row r="31" spans="2:8">
      <c r="B31" s="49"/>
      <c r="C31" s="67" t="s">
        <v>97</v>
      </c>
      <c r="D31" s="39" t="s">
        <v>98</v>
      </c>
      <c r="E31" s="65"/>
      <c r="F31" s="84"/>
      <c r="G31" s="85"/>
      <c r="H31" s="77"/>
    </row>
    <row r="32" spans="2:8">
      <c r="B32" s="47"/>
      <c r="C32" s="44" t="s">
        <v>99</v>
      </c>
      <c r="D32" s="36" t="s">
        <v>100</v>
      </c>
      <c r="E32" s="66"/>
      <c r="F32" s="81"/>
      <c r="G32" s="82"/>
      <c r="H32" s="83"/>
    </row>
    <row r="33" spans="2:8" ht="39.6">
      <c r="B33" s="48">
        <f>B30+1</f>
        <v>20</v>
      </c>
      <c r="C33" s="74"/>
      <c r="D33" s="37" t="s">
        <v>174</v>
      </c>
      <c r="E33" s="97" t="s">
        <v>86</v>
      </c>
      <c r="F33" s="78">
        <v>4655.6899999999996</v>
      </c>
      <c r="G33" s="86"/>
      <c r="H33" s="80">
        <f>F33*G33</f>
        <v>0</v>
      </c>
    </row>
    <row r="34" spans="2:8">
      <c r="B34" s="47"/>
      <c r="C34" s="44" t="s">
        <v>101</v>
      </c>
      <c r="D34" s="36" t="s">
        <v>102</v>
      </c>
      <c r="E34" s="66"/>
      <c r="F34" s="81"/>
      <c r="G34" s="82"/>
      <c r="H34" s="83"/>
    </row>
    <row r="35" spans="2:8" ht="26.4">
      <c r="B35" s="48">
        <f>B33+1</f>
        <v>21</v>
      </c>
      <c r="C35" s="74"/>
      <c r="D35" s="37" t="s">
        <v>175</v>
      </c>
      <c r="E35" s="98" t="s">
        <v>86</v>
      </c>
      <c r="F35" s="78">
        <v>241.6</v>
      </c>
      <c r="G35" s="90"/>
      <c r="H35" s="80">
        <f>F35*G35</f>
        <v>0</v>
      </c>
    </row>
    <row r="36" spans="2:8">
      <c r="B36" s="49"/>
      <c r="C36" s="67" t="s">
        <v>103</v>
      </c>
      <c r="D36" s="39" t="s">
        <v>104</v>
      </c>
      <c r="E36" s="65"/>
      <c r="F36" s="84"/>
      <c r="G36" s="85"/>
      <c r="H36" s="77"/>
    </row>
    <row r="37" spans="2:8">
      <c r="B37" s="47"/>
      <c r="C37" s="44" t="s">
        <v>109</v>
      </c>
      <c r="D37" s="36" t="s">
        <v>110</v>
      </c>
      <c r="E37" s="66"/>
      <c r="F37" s="81"/>
      <c r="G37" s="82"/>
      <c r="H37" s="83"/>
    </row>
    <row r="38" spans="2:8" ht="52.8">
      <c r="B38" s="48">
        <f>B35+1</f>
        <v>22</v>
      </c>
      <c r="C38" s="74"/>
      <c r="D38" s="37" t="s">
        <v>176</v>
      </c>
      <c r="E38" s="99" t="s">
        <v>51</v>
      </c>
      <c r="F38" s="78">
        <v>10.3</v>
      </c>
      <c r="G38" s="86"/>
      <c r="H38" s="80">
        <f>F38*G38</f>
        <v>0</v>
      </c>
    </row>
    <row r="39" spans="2:8" ht="52.8">
      <c r="B39" s="48">
        <f t="shared" ref="B39:B40" si="4">B38+1</f>
        <v>23</v>
      </c>
      <c r="C39" s="74"/>
      <c r="D39" s="37" t="s">
        <v>177</v>
      </c>
      <c r="E39" s="99" t="s">
        <v>51</v>
      </c>
      <c r="F39" s="78">
        <v>9.6999999999999993</v>
      </c>
      <c r="G39" s="86"/>
      <c r="H39" s="80">
        <f>F39*G39</f>
        <v>0</v>
      </c>
    </row>
    <row r="40" spans="2:8" ht="26.4">
      <c r="B40" s="48">
        <f t="shared" si="4"/>
        <v>24</v>
      </c>
      <c r="C40" s="74"/>
      <c r="D40" s="41" t="s">
        <v>178</v>
      </c>
      <c r="E40" s="99" t="s">
        <v>83</v>
      </c>
      <c r="F40" s="78">
        <v>1</v>
      </c>
      <c r="G40" s="90"/>
      <c r="H40" s="80">
        <f>F40*G40</f>
        <v>0</v>
      </c>
    </row>
    <row r="41" spans="2:8">
      <c r="B41" s="66"/>
      <c r="C41" s="44" t="s">
        <v>159</v>
      </c>
      <c r="D41" s="73" t="s">
        <v>179</v>
      </c>
      <c r="E41" s="66"/>
      <c r="F41" s="66"/>
      <c r="G41" s="66"/>
      <c r="H41" s="66"/>
    </row>
    <row r="42" spans="2:8" ht="26.4">
      <c r="B42" s="48">
        <f>B40+1</f>
        <v>25</v>
      </c>
      <c r="C42" s="74"/>
      <c r="D42" s="41" t="s">
        <v>180</v>
      </c>
      <c r="E42" s="100" t="s">
        <v>83</v>
      </c>
      <c r="F42" s="78">
        <v>1</v>
      </c>
      <c r="G42" s="90"/>
      <c r="H42" s="80">
        <f>F42*G42</f>
        <v>0</v>
      </c>
    </row>
    <row r="43" spans="2:8" ht="26.4">
      <c r="B43" s="48">
        <f t="shared" ref="B43:B44" si="5">B42+1</f>
        <v>26</v>
      </c>
      <c r="C43" s="74"/>
      <c r="D43" s="41" t="s">
        <v>181</v>
      </c>
      <c r="E43" s="100" t="s">
        <v>51</v>
      </c>
      <c r="F43" s="78">
        <v>260.27</v>
      </c>
      <c r="G43" s="90"/>
      <c r="H43" s="80">
        <f>F43*G43</f>
        <v>0</v>
      </c>
    </row>
    <row r="44" spans="2:8" ht="26.4">
      <c r="B44" s="48">
        <f t="shared" si="5"/>
        <v>27</v>
      </c>
      <c r="C44" s="74"/>
      <c r="D44" s="41" t="s">
        <v>182</v>
      </c>
      <c r="E44" s="100" t="s">
        <v>83</v>
      </c>
      <c r="F44" s="78">
        <v>5</v>
      </c>
      <c r="G44" s="90"/>
      <c r="H44" s="80">
        <f>F44*G44</f>
        <v>0</v>
      </c>
    </row>
    <row r="45" spans="2:8">
      <c r="B45" s="47"/>
      <c r="C45" s="44" t="s">
        <v>129</v>
      </c>
      <c r="D45" s="73" t="s">
        <v>136</v>
      </c>
      <c r="E45" s="66"/>
      <c r="F45" s="81"/>
      <c r="G45" s="82"/>
      <c r="H45" s="83"/>
    </row>
    <row r="46" spans="2:8" ht="30" customHeight="1">
      <c r="B46" s="48">
        <f>B44+1</f>
        <v>28</v>
      </c>
      <c r="C46" s="74"/>
      <c r="D46" s="37" t="s">
        <v>183</v>
      </c>
      <c r="E46" s="101" t="s">
        <v>51</v>
      </c>
      <c r="F46" s="78">
        <v>298.60000000000002</v>
      </c>
      <c r="G46" s="86"/>
      <c r="H46" s="80">
        <f>F46*G46</f>
        <v>0</v>
      </c>
    </row>
    <row r="47" spans="2:8">
      <c r="B47" s="49"/>
      <c r="C47" s="135" t="s">
        <v>84</v>
      </c>
      <c r="D47" s="132" t="s">
        <v>68</v>
      </c>
      <c r="E47" s="65"/>
      <c r="F47" s="84"/>
      <c r="G47" s="85"/>
      <c r="H47" s="77"/>
    </row>
    <row r="48" spans="2:8" ht="26.4">
      <c r="B48" s="47"/>
      <c r="C48" s="133" t="s">
        <v>71</v>
      </c>
      <c r="D48" s="134" t="s">
        <v>72</v>
      </c>
      <c r="E48" s="66"/>
      <c r="F48" s="81"/>
      <c r="G48" s="82"/>
      <c r="H48" s="83"/>
    </row>
    <row r="49" spans="2:8" ht="51.75" customHeight="1">
      <c r="B49" s="48">
        <f>B46+1</f>
        <v>29</v>
      </c>
      <c r="C49" s="74"/>
      <c r="D49" s="37" t="s">
        <v>184</v>
      </c>
      <c r="E49" s="32" t="s">
        <v>150</v>
      </c>
      <c r="F49" s="78">
        <v>4324.0600000000004</v>
      </c>
      <c r="G49" s="86"/>
      <c r="H49" s="80">
        <f>F49*G49</f>
        <v>0</v>
      </c>
    </row>
    <row r="50" spans="2:8" ht="26.4">
      <c r="B50" s="48">
        <f t="shared" ref="B50" si="6">B49+1</f>
        <v>30</v>
      </c>
      <c r="C50" s="74"/>
      <c r="D50" s="37" t="s">
        <v>185</v>
      </c>
      <c r="E50" s="32" t="s">
        <v>150</v>
      </c>
      <c r="F50" s="78">
        <v>11632.5</v>
      </c>
      <c r="G50" s="86"/>
      <c r="H50" s="80">
        <f>F50*G50</f>
        <v>0</v>
      </c>
    </row>
    <row r="51" spans="2:8">
      <c r="B51" s="47"/>
      <c r="C51" s="44" t="s">
        <v>111</v>
      </c>
      <c r="D51" s="36" t="s">
        <v>130</v>
      </c>
      <c r="E51" s="66"/>
      <c r="F51" s="82"/>
      <c r="G51" s="82"/>
      <c r="H51" s="83"/>
    </row>
    <row r="52" spans="2:8" ht="26.4">
      <c r="B52" s="48">
        <f>B50+1</f>
        <v>31</v>
      </c>
      <c r="C52" s="74"/>
      <c r="D52" s="37" t="s">
        <v>186</v>
      </c>
      <c r="E52" s="32" t="s">
        <v>150</v>
      </c>
      <c r="F52" s="78">
        <v>636.73</v>
      </c>
      <c r="G52" s="86"/>
      <c r="H52" s="80">
        <f>F52*G52</f>
        <v>0</v>
      </c>
    </row>
    <row r="53" spans="2:8">
      <c r="B53" s="47"/>
      <c r="C53" s="44" t="s">
        <v>85</v>
      </c>
      <c r="D53" s="36" t="s">
        <v>87</v>
      </c>
      <c r="E53" s="66"/>
      <c r="F53" s="81"/>
      <c r="G53" s="82"/>
      <c r="H53" s="83"/>
    </row>
    <row r="54" spans="2:8" ht="39.6">
      <c r="B54" s="48">
        <f>B52+1</f>
        <v>32</v>
      </c>
      <c r="C54" s="75"/>
      <c r="D54" s="37" t="s">
        <v>188</v>
      </c>
      <c r="E54" s="32" t="s">
        <v>150</v>
      </c>
      <c r="F54" s="78">
        <v>11297.61</v>
      </c>
      <c r="G54" s="86"/>
      <c r="H54" s="80">
        <f>F54*G54</f>
        <v>0</v>
      </c>
    </row>
    <row r="55" spans="2:8">
      <c r="B55" s="47"/>
      <c r="C55" s="44" t="s">
        <v>78</v>
      </c>
      <c r="D55" s="36" t="s">
        <v>95</v>
      </c>
      <c r="E55" s="66"/>
      <c r="F55" s="81"/>
      <c r="G55" s="82"/>
      <c r="H55" s="83"/>
    </row>
    <row r="56" spans="2:8" ht="39.6">
      <c r="B56" s="48">
        <f>B54+1</f>
        <v>33</v>
      </c>
      <c r="C56" s="75"/>
      <c r="D56" s="37" t="s">
        <v>131</v>
      </c>
      <c r="E56" s="32" t="s">
        <v>150</v>
      </c>
      <c r="F56" s="78">
        <v>82.25</v>
      </c>
      <c r="G56" s="86"/>
      <c r="H56" s="87">
        <f>F56*G56</f>
        <v>0</v>
      </c>
    </row>
    <row r="57" spans="2:8" ht="19.5" customHeight="1">
      <c r="B57" s="48">
        <f t="shared" ref="B57" si="7">B56+1</f>
        <v>34</v>
      </c>
      <c r="C57" s="75"/>
      <c r="D57" s="37" t="s">
        <v>187</v>
      </c>
      <c r="E57" s="32" t="s">
        <v>150</v>
      </c>
      <c r="F57" s="78">
        <v>45.11</v>
      </c>
      <c r="G57" s="86"/>
      <c r="H57" s="87">
        <f>F57*G57</f>
        <v>0</v>
      </c>
    </row>
    <row r="58" spans="2:8">
      <c r="B58" s="49"/>
      <c r="C58" s="45" t="s">
        <v>69</v>
      </c>
      <c r="D58" s="38" t="s">
        <v>70</v>
      </c>
      <c r="E58" s="65"/>
      <c r="F58" s="84"/>
      <c r="G58" s="85"/>
      <c r="H58" s="77"/>
    </row>
    <row r="59" spans="2:8">
      <c r="B59" s="47"/>
      <c r="C59" s="44" t="s">
        <v>132</v>
      </c>
      <c r="D59" s="40" t="s">
        <v>133</v>
      </c>
      <c r="E59" s="66"/>
      <c r="F59" s="81"/>
      <c r="G59" s="82"/>
      <c r="H59" s="83"/>
    </row>
    <row r="60" spans="2:8" ht="26.4">
      <c r="B60" s="48">
        <f>B57+1</f>
        <v>35</v>
      </c>
      <c r="C60" s="74"/>
      <c r="D60" s="41" t="s">
        <v>144</v>
      </c>
      <c r="E60" s="32" t="s">
        <v>150</v>
      </c>
      <c r="F60" s="78">
        <v>636.73</v>
      </c>
      <c r="G60" s="86"/>
      <c r="H60" s="87">
        <f>F60*G60</f>
        <v>0</v>
      </c>
    </row>
    <row r="61" spans="2:8">
      <c r="B61" s="47"/>
      <c r="C61" s="44" t="s">
        <v>96</v>
      </c>
      <c r="D61" s="40" t="s">
        <v>94</v>
      </c>
      <c r="E61" s="66"/>
      <c r="F61" s="81"/>
      <c r="G61" s="82"/>
      <c r="H61" s="83"/>
    </row>
    <row r="62" spans="2:8" ht="36.75" customHeight="1">
      <c r="B62" s="48">
        <f>B60+1</f>
        <v>36</v>
      </c>
      <c r="C62" s="74"/>
      <c r="D62" s="41" t="s">
        <v>204</v>
      </c>
      <c r="E62" s="32" t="s">
        <v>150</v>
      </c>
      <c r="F62" s="78">
        <v>10720.5</v>
      </c>
      <c r="G62" s="86"/>
      <c r="H62" s="80">
        <f>F62*G62</f>
        <v>0</v>
      </c>
    </row>
    <row r="63" spans="2:8" ht="42.75" customHeight="1">
      <c r="B63" s="48">
        <f t="shared" ref="B63:B64" si="8">B62+1</f>
        <v>37</v>
      </c>
      <c r="C63" s="74"/>
      <c r="D63" s="37" t="s">
        <v>203</v>
      </c>
      <c r="E63" s="32" t="s">
        <v>150</v>
      </c>
      <c r="F63" s="78">
        <v>10416.5</v>
      </c>
      <c r="G63" s="86"/>
      <c r="H63" s="80">
        <f>F63*G63</f>
        <v>0</v>
      </c>
    </row>
    <row r="64" spans="2:8" ht="42.75" customHeight="1">
      <c r="B64" s="48">
        <f t="shared" si="8"/>
        <v>38</v>
      </c>
      <c r="C64" s="74"/>
      <c r="D64" s="37" t="s">
        <v>208</v>
      </c>
      <c r="E64" s="32" t="s">
        <v>150</v>
      </c>
      <c r="F64" s="78">
        <v>45.11</v>
      </c>
      <c r="G64" s="86"/>
      <c r="H64" s="80">
        <f>F64*G64</f>
        <v>0</v>
      </c>
    </row>
    <row r="65" spans="2:8" ht="24" customHeight="1">
      <c r="B65" s="47"/>
      <c r="C65" s="44" t="s">
        <v>189</v>
      </c>
      <c r="D65" s="60" t="s">
        <v>190</v>
      </c>
      <c r="E65" s="64"/>
      <c r="F65" s="81"/>
      <c r="G65" s="82"/>
      <c r="H65" s="83"/>
    </row>
    <row r="66" spans="2:8" ht="26.4">
      <c r="B66" s="48">
        <f>B64+1</f>
        <v>39</v>
      </c>
      <c r="C66" s="74"/>
      <c r="D66" s="93" t="s">
        <v>190</v>
      </c>
      <c r="E66" s="32" t="s">
        <v>150</v>
      </c>
      <c r="F66" s="78">
        <v>24.2</v>
      </c>
      <c r="G66" s="86"/>
      <c r="H66" s="80">
        <f>F66*G66</f>
        <v>0</v>
      </c>
    </row>
    <row r="67" spans="2:8" ht="39.6">
      <c r="B67" s="48">
        <f t="shared" ref="B67" si="9">B66+1</f>
        <v>40</v>
      </c>
      <c r="C67" s="74"/>
      <c r="D67" s="41" t="s">
        <v>191</v>
      </c>
      <c r="E67" s="32" t="s">
        <v>150</v>
      </c>
      <c r="F67" s="78">
        <v>23</v>
      </c>
      <c r="G67" s="86"/>
      <c r="H67" s="80">
        <f>F67*G67</f>
        <v>0</v>
      </c>
    </row>
    <row r="68" spans="2:8">
      <c r="B68" s="49"/>
      <c r="C68" s="45" t="s">
        <v>105</v>
      </c>
      <c r="D68" s="38" t="s">
        <v>106</v>
      </c>
      <c r="E68" s="65"/>
      <c r="F68" s="84"/>
      <c r="G68" s="85"/>
      <c r="H68" s="77"/>
    </row>
    <row r="69" spans="2:8" ht="26.4">
      <c r="B69" s="47"/>
      <c r="C69" s="44" t="s">
        <v>134</v>
      </c>
      <c r="D69" s="40" t="s">
        <v>135</v>
      </c>
      <c r="E69" s="64"/>
      <c r="F69" s="81"/>
      <c r="G69" s="82"/>
      <c r="H69" s="83"/>
    </row>
    <row r="70" spans="2:8" ht="39.6">
      <c r="B70" s="48">
        <f>B67+1</f>
        <v>41</v>
      </c>
      <c r="C70" s="74"/>
      <c r="D70" s="71" t="s">
        <v>192</v>
      </c>
      <c r="E70" s="102" t="s">
        <v>67</v>
      </c>
      <c r="F70" s="78">
        <v>9316.08</v>
      </c>
      <c r="G70" s="86"/>
      <c r="H70" s="80">
        <f>F70*G70</f>
        <v>0</v>
      </c>
    </row>
    <row r="71" spans="2:8" ht="52.8">
      <c r="B71" s="48">
        <f t="shared" ref="B71" si="10">B70+1</f>
        <v>42</v>
      </c>
      <c r="C71" s="74"/>
      <c r="D71" s="41" t="s">
        <v>193</v>
      </c>
      <c r="E71" s="102" t="s">
        <v>67</v>
      </c>
      <c r="F71" s="78">
        <v>47.64</v>
      </c>
      <c r="G71" s="86"/>
      <c r="H71" s="80">
        <f>F71*G71</f>
        <v>0</v>
      </c>
    </row>
    <row r="72" spans="2:8" ht="66">
      <c r="B72" s="48">
        <v>45</v>
      </c>
      <c r="C72" s="74"/>
      <c r="D72" s="41" t="s">
        <v>194</v>
      </c>
      <c r="E72" s="102" t="s">
        <v>67</v>
      </c>
      <c r="F72" s="78">
        <v>7.47</v>
      </c>
      <c r="G72" s="86"/>
      <c r="H72" s="80">
        <f>F72*G72</f>
        <v>0</v>
      </c>
    </row>
    <row r="73" spans="2:8">
      <c r="B73" s="47"/>
      <c r="C73" s="44" t="s">
        <v>107</v>
      </c>
      <c r="D73" s="40" t="s">
        <v>108</v>
      </c>
      <c r="E73" s="66"/>
      <c r="F73" s="81"/>
      <c r="G73" s="82"/>
      <c r="H73" s="83"/>
    </row>
    <row r="74" spans="2:8" ht="39.6">
      <c r="B74" s="48">
        <f>B72+1</f>
        <v>46</v>
      </c>
      <c r="C74" s="74"/>
      <c r="D74" s="41" t="s">
        <v>145</v>
      </c>
      <c r="E74" s="32" t="s">
        <v>150</v>
      </c>
      <c r="F74" s="78">
        <v>128.68</v>
      </c>
      <c r="G74" s="86"/>
      <c r="H74" s="80">
        <f>F74*G74</f>
        <v>0</v>
      </c>
    </row>
    <row r="75" spans="2:8">
      <c r="B75" s="47"/>
      <c r="C75" s="44" t="s">
        <v>112</v>
      </c>
      <c r="D75" s="40" t="s">
        <v>113</v>
      </c>
      <c r="E75" s="64"/>
      <c r="F75" s="81"/>
      <c r="G75" s="82"/>
      <c r="H75" s="83"/>
    </row>
    <row r="76" spans="2:8" ht="26.4">
      <c r="B76" s="48">
        <f>B74+1</f>
        <v>47</v>
      </c>
      <c r="C76" s="74"/>
      <c r="D76" s="41" t="s">
        <v>114</v>
      </c>
      <c r="E76" s="32" t="s">
        <v>150</v>
      </c>
      <c r="F76" s="78">
        <v>3559.97</v>
      </c>
      <c r="G76" s="86"/>
      <c r="H76" s="80">
        <f>F76*G76</f>
        <v>0</v>
      </c>
    </row>
    <row r="77" spans="2:8">
      <c r="B77" s="47"/>
      <c r="C77" s="44" t="s">
        <v>115</v>
      </c>
      <c r="D77" s="40" t="s">
        <v>116</v>
      </c>
      <c r="E77" s="64"/>
      <c r="F77" s="81"/>
      <c r="G77" s="82"/>
      <c r="H77" s="83"/>
    </row>
    <row r="78" spans="2:8" ht="39.6">
      <c r="B78" s="48">
        <f>B76+1</f>
        <v>48</v>
      </c>
      <c r="C78" s="74"/>
      <c r="D78" s="68" t="s">
        <v>137</v>
      </c>
      <c r="E78" s="104" t="s">
        <v>51</v>
      </c>
      <c r="F78" s="78">
        <v>233.73</v>
      </c>
      <c r="G78" s="86"/>
      <c r="H78" s="80">
        <f>F78*G78</f>
        <v>0</v>
      </c>
    </row>
    <row r="79" spans="2:8" ht="26.4">
      <c r="B79" s="48">
        <f t="shared" ref="B79" si="11">B78+1</f>
        <v>49</v>
      </c>
      <c r="C79" s="76"/>
      <c r="D79" s="41" t="s">
        <v>146</v>
      </c>
      <c r="E79" s="103" t="s">
        <v>83</v>
      </c>
      <c r="F79" s="78">
        <v>70</v>
      </c>
      <c r="G79" s="86"/>
      <c r="H79" s="80">
        <f>F79*G79</f>
        <v>0</v>
      </c>
    </row>
    <row r="80" spans="2:8">
      <c r="B80" s="47"/>
      <c r="C80" s="44" t="s">
        <v>147</v>
      </c>
      <c r="D80" s="40" t="s">
        <v>148</v>
      </c>
      <c r="E80" s="64"/>
      <c r="F80" s="81"/>
      <c r="G80" s="82"/>
      <c r="H80" s="83"/>
    </row>
    <row r="81" spans="2:8">
      <c r="B81" s="48">
        <f>B79+1</f>
        <v>50</v>
      </c>
      <c r="C81" s="74"/>
      <c r="D81" s="41" t="s">
        <v>149</v>
      </c>
      <c r="E81" s="105" t="s">
        <v>51</v>
      </c>
      <c r="F81" s="78">
        <v>2258.23</v>
      </c>
      <c r="G81" s="86"/>
      <c r="H81" s="80">
        <f>F81*G81</f>
        <v>0</v>
      </c>
    </row>
    <row r="82" spans="2:8">
      <c r="B82" s="49"/>
      <c r="C82" s="109" t="s">
        <v>117</v>
      </c>
      <c r="D82" s="106" t="s">
        <v>118</v>
      </c>
      <c r="E82" s="65"/>
      <c r="F82" s="84"/>
      <c r="G82" s="85"/>
      <c r="H82" s="77"/>
    </row>
    <row r="83" spans="2:8">
      <c r="B83" s="47"/>
      <c r="C83" s="108" t="s">
        <v>119</v>
      </c>
      <c r="D83" s="107" t="s">
        <v>120</v>
      </c>
      <c r="E83" s="64"/>
      <c r="F83" s="81"/>
      <c r="G83" s="82"/>
      <c r="H83" s="83"/>
    </row>
    <row r="84" spans="2:8" ht="52.8">
      <c r="B84" s="48">
        <f>B81+1</f>
        <v>51</v>
      </c>
      <c r="C84" s="74"/>
      <c r="D84" s="69" t="s">
        <v>195</v>
      </c>
      <c r="E84" s="32" t="s">
        <v>150</v>
      </c>
      <c r="F84" s="78">
        <v>2.2799999999999998</v>
      </c>
      <c r="G84" s="86"/>
      <c r="H84" s="80">
        <f>F84*G84</f>
        <v>0</v>
      </c>
    </row>
    <row r="85" spans="2:8">
      <c r="B85" s="47"/>
      <c r="C85" s="111" t="s">
        <v>121</v>
      </c>
      <c r="D85" s="110" t="s">
        <v>122</v>
      </c>
      <c r="E85" s="64"/>
      <c r="F85" s="81"/>
      <c r="G85" s="82"/>
      <c r="H85" s="83"/>
    </row>
    <row r="86" spans="2:8" ht="39.6">
      <c r="B86" s="48">
        <f>B84+1</f>
        <v>52</v>
      </c>
      <c r="C86" s="74"/>
      <c r="D86" s="114" t="s">
        <v>123</v>
      </c>
      <c r="E86" s="112" t="s">
        <v>83</v>
      </c>
      <c r="F86" s="78">
        <v>20</v>
      </c>
      <c r="G86" s="86"/>
      <c r="H86" s="80">
        <f>F86*G86</f>
        <v>0</v>
      </c>
    </row>
    <row r="87" spans="2:8" ht="26.4">
      <c r="B87" s="48">
        <f t="shared" ref="B87:B90" si="12">B86+1</f>
        <v>53</v>
      </c>
      <c r="C87" s="74"/>
      <c r="D87" s="113" t="s">
        <v>124</v>
      </c>
      <c r="E87" s="112" t="s">
        <v>83</v>
      </c>
      <c r="F87" s="78">
        <v>7</v>
      </c>
      <c r="G87" s="86"/>
      <c r="H87" s="80">
        <f>F87*G87</f>
        <v>0</v>
      </c>
    </row>
    <row r="88" spans="2:8" ht="26.4">
      <c r="B88" s="48">
        <f t="shared" si="12"/>
        <v>54</v>
      </c>
      <c r="C88" s="74"/>
      <c r="D88" s="113" t="s">
        <v>139</v>
      </c>
      <c r="E88" s="112" t="s">
        <v>83</v>
      </c>
      <c r="F88" s="78">
        <v>4</v>
      </c>
      <c r="G88" s="86"/>
      <c r="H88" s="80">
        <f>F88*G88</f>
        <v>0</v>
      </c>
    </row>
    <row r="89" spans="2:8" ht="26.4">
      <c r="B89" s="48">
        <f t="shared" si="12"/>
        <v>55</v>
      </c>
      <c r="C89" s="74"/>
      <c r="D89" s="113" t="s">
        <v>138</v>
      </c>
      <c r="E89" s="112" t="s">
        <v>67</v>
      </c>
      <c r="F89" s="78">
        <v>4</v>
      </c>
      <c r="G89" s="86"/>
      <c r="H89" s="80">
        <f>F89*G89</f>
        <v>0</v>
      </c>
    </row>
    <row r="90" spans="2:8" ht="26.4">
      <c r="B90" s="48">
        <f t="shared" si="12"/>
        <v>56</v>
      </c>
      <c r="C90" s="74"/>
      <c r="D90" s="113" t="s">
        <v>125</v>
      </c>
      <c r="E90" s="112" t="s">
        <v>83</v>
      </c>
      <c r="F90" s="78">
        <v>2</v>
      </c>
      <c r="G90" s="86"/>
      <c r="H90" s="80">
        <f>F90*G90</f>
        <v>0</v>
      </c>
    </row>
    <row r="91" spans="2:8">
      <c r="B91" s="49"/>
      <c r="C91" s="116" t="s">
        <v>79</v>
      </c>
      <c r="D91" s="115" t="s">
        <v>88</v>
      </c>
      <c r="E91" s="65"/>
      <c r="F91" s="84"/>
      <c r="G91" s="85"/>
      <c r="H91" s="77"/>
    </row>
    <row r="92" spans="2:8">
      <c r="B92" s="50"/>
      <c r="C92" s="121" t="s">
        <v>80</v>
      </c>
      <c r="D92" s="119" t="s">
        <v>93</v>
      </c>
      <c r="E92" s="118"/>
      <c r="F92" s="81"/>
      <c r="G92" s="82"/>
      <c r="H92" s="83"/>
    </row>
    <row r="93" spans="2:8" ht="26.4">
      <c r="B93" s="48">
        <f>B90+1</f>
        <v>57</v>
      </c>
      <c r="C93" s="122"/>
      <c r="D93" s="120" t="s">
        <v>196</v>
      </c>
      <c r="E93" s="117" t="s">
        <v>51</v>
      </c>
      <c r="F93" s="78">
        <v>49</v>
      </c>
      <c r="G93" s="86"/>
      <c r="H93" s="80">
        <f>F93*G93</f>
        <v>0</v>
      </c>
    </row>
    <row r="94" spans="2:8">
      <c r="B94" s="50"/>
      <c r="C94" s="121" t="s">
        <v>90</v>
      </c>
      <c r="D94" s="119" t="s">
        <v>92</v>
      </c>
      <c r="E94" s="118"/>
      <c r="F94" s="81"/>
      <c r="G94" s="82"/>
      <c r="H94" s="83"/>
    </row>
    <row r="95" spans="2:8" ht="39.6">
      <c r="B95" s="48">
        <f>B93+1</f>
        <v>58</v>
      </c>
      <c r="C95" s="122"/>
      <c r="D95" s="120" t="s">
        <v>89</v>
      </c>
      <c r="E95" s="117" t="s">
        <v>67</v>
      </c>
      <c r="F95" s="78">
        <v>82.25</v>
      </c>
      <c r="G95" s="86"/>
      <c r="H95" s="80">
        <f>F95*G95</f>
        <v>0</v>
      </c>
    </row>
    <row r="96" spans="2:8">
      <c r="B96" s="50"/>
      <c r="C96" s="121" t="s">
        <v>81</v>
      </c>
      <c r="D96" s="119" t="s">
        <v>82</v>
      </c>
      <c r="E96" s="118"/>
      <c r="F96" s="82"/>
      <c r="G96" s="82"/>
      <c r="H96" s="83"/>
    </row>
    <row r="97" spans="1:11" ht="39.6">
      <c r="B97" s="48">
        <f>B95+1</f>
        <v>59</v>
      </c>
      <c r="C97" s="122"/>
      <c r="D97" s="120" t="s">
        <v>140</v>
      </c>
      <c r="E97" s="117" t="s">
        <v>51</v>
      </c>
      <c r="F97" s="78">
        <v>71</v>
      </c>
      <c r="G97" s="86"/>
      <c r="H97" s="80">
        <f>F97*G97</f>
        <v>0</v>
      </c>
    </row>
    <row r="98" spans="1:11">
      <c r="B98" s="50"/>
      <c r="C98" s="121" t="s">
        <v>197</v>
      </c>
      <c r="D98" s="119" t="s">
        <v>198</v>
      </c>
      <c r="E98" s="118"/>
      <c r="F98" s="50"/>
      <c r="G98" s="50"/>
      <c r="H98" s="50"/>
    </row>
    <row r="99" spans="1:11" ht="39.6">
      <c r="B99" s="48">
        <f>B97+1</f>
        <v>60</v>
      </c>
      <c r="C99" s="122"/>
      <c r="D99" s="120" t="s">
        <v>199</v>
      </c>
      <c r="E99" s="117" t="s">
        <v>51</v>
      </c>
      <c r="F99" s="78">
        <v>131.04</v>
      </c>
      <c r="G99" s="94"/>
      <c r="H99" s="80">
        <f>F99*G99</f>
        <v>0</v>
      </c>
    </row>
    <row r="100" spans="1:11">
      <c r="B100" s="49"/>
      <c r="C100" s="129" t="s">
        <v>141</v>
      </c>
      <c r="D100" s="128" t="s">
        <v>142</v>
      </c>
      <c r="E100" s="124"/>
      <c r="F100" s="84"/>
      <c r="G100" s="85"/>
      <c r="H100" s="77"/>
    </row>
    <row r="101" spans="1:11">
      <c r="B101" s="50"/>
      <c r="C101" s="130" t="s">
        <v>200</v>
      </c>
      <c r="D101" s="126" t="s">
        <v>143</v>
      </c>
      <c r="E101" s="125"/>
      <c r="F101" s="81"/>
      <c r="G101" s="82"/>
      <c r="H101" s="83"/>
    </row>
    <row r="102" spans="1:11" ht="14.4" thickBot="1">
      <c r="B102" s="48">
        <f>B99+1</f>
        <v>61</v>
      </c>
      <c r="C102" s="131"/>
      <c r="D102" s="127" t="s">
        <v>201</v>
      </c>
      <c r="E102" s="123" t="s">
        <v>83</v>
      </c>
      <c r="F102" s="78">
        <v>3</v>
      </c>
      <c r="G102" s="86"/>
      <c r="H102" s="80">
        <f>F102*G102</f>
        <v>0</v>
      </c>
    </row>
    <row r="103" spans="1:11" ht="27" customHeight="1" thickBot="1">
      <c r="A103" s="52"/>
      <c r="B103" s="143" t="s">
        <v>205</v>
      </c>
      <c r="C103" s="144"/>
      <c r="D103" s="144"/>
      <c r="E103" s="144"/>
      <c r="F103" s="144"/>
      <c r="G103" s="145"/>
      <c r="H103" s="88">
        <f>SUM(H9:H102)</f>
        <v>0</v>
      </c>
      <c r="J103" s="52"/>
    </row>
    <row r="104" spans="1:11" ht="27" customHeight="1" thickBot="1">
      <c r="A104" s="52"/>
      <c r="B104" s="143" t="s">
        <v>207</v>
      </c>
      <c r="C104" s="144"/>
      <c r="D104" s="144"/>
      <c r="E104" s="144"/>
      <c r="F104" s="144"/>
      <c r="G104" s="145"/>
      <c r="H104" s="88">
        <f>H103*0.23</f>
        <v>0</v>
      </c>
      <c r="J104" s="52"/>
    </row>
    <row r="105" spans="1:11" ht="27" customHeight="1" thickBot="1">
      <c r="A105" s="52"/>
      <c r="B105" s="143" t="s">
        <v>206</v>
      </c>
      <c r="C105" s="144"/>
      <c r="D105" s="144"/>
      <c r="E105" s="144"/>
      <c r="F105" s="144"/>
      <c r="G105" s="145"/>
      <c r="H105" s="88">
        <f>H103+H104</f>
        <v>0</v>
      </c>
      <c r="J105" s="52"/>
      <c r="K105" s="95"/>
    </row>
    <row r="108" spans="1:11">
      <c r="F108" s="139" t="s">
        <v>213</v>
      </c>
      <c r="G108" s="140"/>
      <c r="H108" s="140"/>
    </row>
    <row r="109" spans="1:11">
      <c r="F109" s="141" t="s">
        <v>214</v>
      </c>
      <c r="G109" s="142"/>
      <c r="H109" s="142"/>
    </row>
    <row r="110" spans="1:11">
      <c r="F110" s="142"/>
      <c r="G110" s="142"/>
      <c r="H110" s="142"/>
    </row>
  </sheetData>
  <mergeCells count="14">
    <mergeCell ref="G1:H2"/>
    <mergeCell ref="F108:H108"/>
    <mergeCell ref="F109:H110"/>
    <mergeCell ref="B104:G104"/>
    <mergeCell ref="B105:G105"/>
    <mergeCell ref="B103:G103"/>
    <mergeCell ref="B3:H3"/>
    <mergeCell ref="B5:B6"/>
    <mergeCell ref="C5:C6"/>
    <mergeCell ref="D5:D6"/>
    <mergeCell ref="E5:F5"/>
    <mergeCell ref="G5:G6"/>
    <mergeCell ref="H5:H6"/>
    <mergeCell ref="B4:H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5"/>
  <sheetViews>
    <sheetView workbookViewId="0"/>
  </sheetViews>
  <sheetFormatPr defaultRowHeight="13.8"/>
  <cols>
    <col min="1" max="1" width="12.19921875" customWidth="1"/>
    <col min="2" max="2" width="6.09765625" customWidth="1"/>
    <col min="3" max="3" width="11.3984375" customWidth="1"/>
    <col min="4" max="4" width="9.8984375" customWidth="1"/>
    <col min="5" max="5" width="14.3984375" customWidth="1"/>
    <col min="6" max="6" width="14.69921875" customWidth="1"/>
    <col min="7" max="7" width="10.09765625" customWidth="1"/>
    <col min="8" max="8" width="10" customWidth="1"/>
    <col min="9" max="9" width="10.69921875" customWidth="1"/>
    <col min="10" max="10" width="11.3984375" customWidth="1"/>
  </cols>
  <sheetData>
    <row r="1" spans="1:11">
      <c r="J1" s="1" t="s">
        <v>0</v>
      </c>
    </row>
    <row r="2" spans="1:11" ht="17.399999999999999">
      <c r="A2" s="3" t="s">
        <v>1</v>
      </c>
      <c r="D2" s="2"/>
      <c r="E2" s="2"/>
      <c r="F2" s="2"/>
      <c r="G2" s="2"/>
      <c r="H2" s="2"/>
    </row>
    <row r="4" spans="1:11" ht="15.6">
      <c r="A4" s="4" t="s">
        <v>2</v>
      </c>
    </row>
    <row r="5" spans="1:11" ht="14.4" thickBot="1"/>
    <row r="6" spans="1:11" ht="26.4">
      <c r="A6" s="9" t="s">
        <v>55</v>
      </c>
      <c r="B6" s="168" t="s">
        <v>60</v>
      </c>
      <c r="C6" s="10" t="s">
        <v>35</v>
      </c>
      <c r="D6" s="11" t="s">
        <v>37</v>
      </c>
      <c r="E6" s="170" t="s">
        <v>38</v>
      </c>
      <c r="F6" s="170" t="s">
        <v>39</v>
      </c>
      <c r="G6" s="172" t="s">
        <v>40</v>
      </c>
      <c r="H6" s="172" t="s">
        <v>41</v>
      </c>
      <c r="I6" s="172" t="s">
        <v>53</v>
      </c>
      <c r="J6" s="164" t="s">
        <v>42</v>
      </c>
      <c r="K6" s="6"/>
    </row>
    <row r="7" spans="1:11" ht="84.75" customHeight="1" thickBot="1">
      <c r="A7" s="12" t="s">
        <v>3</v>
      </c>
      <c r="B7" s="169"/>
      <c r="C7" s="13" t="s">
        <v>36</v>
      </c>
      <c r="D7" s="14" t="s">
        <v>43</v>
      </c>
      <c r="E7" s="171"/>
      <c r="F7" s="171"/>
      <c r="G7" s="173"/>
      <c r="H7" s="173"/>
      <c r="I7" s="173"/>
      <c r="J7" s="165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 ht="15.6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 ht="15.6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 ht="15.6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 ht="15.6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 ht="15.6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4.4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4.4" thickBot="1">
      <c r="A45" s="166" t="s">
        <v>54</v>
      </c>
      <c r="B45" s="167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 OFERTOWY </vt:lpstr>
      <vt:lpstr>&lt;--przepusty</vt:lpstr>
      <vt:lpstr>'KOSZTORYS OFERTOWY '!Obszar_wydruku</vt:lpstr>
      <vt:lpstr>'KOSZTORYS OFERTOWY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angelikab</dc:creator>
  <cp:lastModifiedBy>PZDP w Radomiu</cp:lastModifiedBy>
  <cp:lastPrinted>2017-12-21T13:25:00Z</cp:lastPrinted>
  <dcterms:created xsi:type="dcterms:W3CDTF">2010-07-09T16:08:03Z</dcterms:created>
  <dcterms:modified xsi:type="dcterms:W3CDTF">2018-01-16T13:02:11Z</dcterms:modified>
</cp:coreProperties>
</file>