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2210"/>
  </bookViews>
  <sheets>
    <sheet name="Arkusz1" sheetId="1" r:id="rId1"/>
  </sheets>
  <definedNames>
    <definedName name="_xlnm.Print_Area" localSheetId="0">Arkusz1!$A$1:$G$38</definedName>
  </definedNames>
  <calcPr calcId="124519" fullPrecision="0"/>
</workbook>
</file>

<file path=xl/calcChain.xml><?xml version="1.0" encoding="utf-8"?>
<calcChain xmlns="http://schemas.openxmlformats.org/spreadsheetml/2006/main">
  <c r="G31" i="1"/>
  <c r="G30"/>
  <c r="E26"/>
  <c r="E27" s="1"/>
  <c r="G24"/>
  <c r="G23"/>
  <c r="G22"/>
  <c r="E20"/>
  <c r="G20" s="1"/>
  <c r="G19"/>
  <c r="G18"/>
  <c r="E17"/>
  <c r="G17" s="1"/>
  <c r="E16"/>
  <c r="G16" s="1"/>
  <c r="E15"/>
  <c r="G15" s="1"/>
  <c r="E14"/>
  <c r="G14" s="1"/>
  <c r="E13"/>
  <c r="G13" s="1"/>
  <c r="E12"/>
  <c r="G12" s="1"/>
  <c r="E11"/>
  <c r="G11" s="1"/>
  <c r="G10"/>
  <c r="E6"/>
  <c r="E7" s="1"/>
  <c r="G7" s="1"/>
  <c r="E28" l="1"/>
  <c r="G28" s="1"/>
  <c r="G27"/>
  <c r="E8"/>
  <c r="G8" s="1"/>
  <c r="G6"/>
  <c r="G26"/>
  <c r="G32" l="1"/>
  <c r="G34" s="1"/>
  <c r="G33" l="1"/>
</calcChain>
</file>

<file path=xl/sharedStrings.xml><?xml version="1.0" encoding="utf-8"?>
<sst xmlns="http://schemas.openxmlformats.org/spreadsheetml/2006/main" count="86" uniqueCount="56">
  <si>
    <t>Lp</t>
  </si>
  <si>
    <t>nrSST</t>
  </si>
  <si>
    <t>Wyszczególnienie elementów rozliczeniowych robot</t>
  </si>
  <si>
    <t>Jednostka</t>
  </si>
  <si>
    <t>Ilość jednostek</t>
  </si>
  <si>
    <t>Cena jednostkowa netto</t>
  </si>
  <si>
    <t>Wartość netto</t>
  </si>
  <si>
    <t>Roboty przy ustroju nośnym mostu</t>
  </si>
  <si>
    <t>M.30.01.03</t>
  </si>
  <si>
    <t>Oczyszczanie strumieniowo ścierne</t>
  </si>
  <si>
    <t>m2</t>
  </si>
  <si>
    <t>Uzupełnianie ubytków zaprawami PCC</t>
  </si>
  <si>
    <t>M.27.15.01</t>
  </si>
  <si>
    <t>Pokrycie powłokami akrylowymi powierzchni betonowych</t>
  </si>
  <si>
    <t>Roboty przy chodnikach i nawierzchni</t>
  </si>
  <si>
    <t>M.15.04.03</t>
  </si>
  <si>
    <t>Montaż kątownika stalowego 5x5cm</t>
  </si>
  <si>
    <t>kg</t>
  </si>
  <si>
    <t>Nawierzchnia epoksydowa opasek gr. 5mm</t>
  </si>
  <si>
    <t>M.15.05.11</t>
  </si>
  <si>
    <t>Zfrezowanie istniejącej nawierzchni</t>
  </si>
  <si>
    <t>Uzupełnianie ubytków zaprawami PCC wraz z nadaniem spadków – 10% pow. jezdni</t>
  </si>
  <si>
    <t>M.27.02.01</t>
  </si>
  <si>
    <t>Montaż izolacji papa termozgrzewalna gr.1cm</t>
  </si>
  <si>
    <t>M.15.03.01</t>
  </si>
  <si>
    <t>Warstwa ścieralna nawierzchni SMA 8S gr. 4cm</t>
  </si>
  <si>
    <t>M.15.03.02</t>
  </si>
  <si>
    <t>Warstwa wiążąca nawierzchni MA 11 gr. 5cm</t>
  </si>
  <si>
    <t>M.28.02.01</t>
  </si>
  <si>
    <t>Barieroporęcze stalowe z pochwytem na obiekcie</t>
  </si>
  <si>
    <t>m</t>
  </si>
  <si>
    <t>Barieroporęcze stalowe z pochwytem na dojazdach</t>
  </si>
  <si>
    <t>M.31.01.06</t>
  </si>
  <si>
    <t>Demontaż istniejących balustrad</t>
  </si>
  <si>
    <t>M.18.01.01</t>
  </si>
  <si>
    <t>Montaż dylatacji bitumicznej wraz z podporami żelbetowymi</t>
  </si>
  <si>
    <t>Roboty przy filarze</t>
  </si>
  <si>
    <t>Oczyszczanie strumieniowo ścierne  powierzchni filarów</t>
  </si>
  <si>
    <t>Pokrycie powłokami akrylowymi</t>
  </si>
  <si>
    <t>Roboty przy przyczółkach</t>
  </si>
  <si>
    <t>Oczyszczanie strumieniowo ścierne powierzchni przyczółków oraz skrzydełek</t>
  </si>
  <si>
    <t>M30.01.05</t>
  </si>
  <si>
    <t>Nałożenie warstwy torkretu gr. 4cm na siatce fi12/15</t>
  </si>
  <si>
    <t>Roboty w korycie rzeki</t>
  </si>
  <si>
    <t>M.30.01.01</t>
  </si>
  <si>
    <t>Oczyszczanie i uporządkowanie koryta rzeki pod mostem i w odległości 5m od krawędzi</t>
  </si>
  <si>
    <t>Oczyszczanie umocnienia stożków</t>
  </si>
  <si>
    <t>kom.</t>
  </si>
  <si>
    <t>Wartość kosztorysu netto</t>
  </si>
  <si>
    <t>Podatek VAT</t>
  </si>
  <si>
    <t>Wartość kosztorysu Brutto</t>
  </si>
  <si>
    <t>KOSZTORYS  OFERTOWY</t>
  </si>
  <si>
    <t>Część 2 - „Remont mostu na rzece Wiązownica w msc. Wrzos w ciągu drogi powiatowej nr 3501W
Wrzeszczów – Wrzos - Domaniów w km 4+206”</t>
  </si>
  <si>
    <t>Formularz 2.2. do SIWZ</t>
  </si>
  <si>
    <t>………………………………………………</t>
  </si>
  <si>
    <t>(podpis i pieczęć upełnomocnionego przedstawiciela Wykonawcy)</t>
  </si>
</sst>
</file>

<file path=xl/styles.xml><?xml version="1.0" encoding="utf-8"?>
<styleSheet xmlns="http://schemas.openxmlformats.org/spreadsheetml/2006/main">
  <numFmts count="2">
    <numFmt numFmtId="164" formatCode="#,##0.00&quot; &quot;[$zł-415];[Red]&quot;-&quot;#,##0.00&quot; &quot;[$zł-415]"/>
    <numFmt numFmtId="165" formatCode="0.0"/>
  </numFmts>
  <fonts count="6">
    <font>
      <sz val="11"/>
      <color rgb="FF000000"/>
      <name val="Liberation Sans"/>
      <charset val="238"/>
    </font>
    <font>
      <b/>
      <i/>
      <sz val="16"/>
      <color rgb="FF000000"/>
      <name val="Liberation Sans"/>
      <charset val="238"/>
    </font>
    <font>
      <b/>
      <i/>
      <u/>
      <sz val="11"/>
      <color rgb="FF000000"/>
      <name val="Liberation Sans"/>
      <charset val="238"/>
    </font>
    <font>
      <b/>
      <sz val="9"/>
      <color rgb="FF000000"/>
      <name val="Liberation Sans"/>
      <charset val="238"/>
    </font>
    <font>
      <sz val="9"/>
      <color rgb="FF000000"/>
      <name val="Liberation Sans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B2B2B2"/>
        <bgColor rgb="FFB2B2B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  <xf numFmtId="164" fontId="5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Fill="1" applyBorder="1"/>
    <xf numFmtId="10" fontId="0" fillId="0" borderId="0" xfId="0" applyNumberFormat="1"/>
    <xf numFmtId="0" fontId="4" fillId="0" borderId="1" xfId="0" applyFont="1" applyBorder="1" applyAlignment="1">
      <alignment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2" fontId="4" fillId="0" borderId="5" xfId="0" applyNumberFormat="1" applyFont="1" applyBorder="1" applyAlignment="1">
      <alignment horizontal="center"/>
    </xf>
    <xf numFmtId="4" fontId="4" fillId="3" borderId="2" xfId="0" applyNumberFormat="1" applyFont="1" applyFill="1" applyBorder="1"/>
    <xf numFmtId="4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165" fontId="5" fillId="0" borderId="0" xfId="5" applyNumberFormat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</cellXfs>
  <cellStyles count="6">
    <cellStyle name="Heading" xfId="1"/>
    <cellStyle name="Heading1" xfId="2"/>
    <cellStyle name="Normalny" xfId="0" builtinId="0" customBuiltin="1"/>
    <cellStyle name="Normalny_koszt" xfId="5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view="pageBreakPreview" topLeftCell="A4" zoomScale="112" zoomScaleSheetLayoutView="112" workbookViewId="0">
      <selection activeCell="J28" sqref="I28:J28"/>
    </sheetView>
  </sheetViews>
  <sheetFormatPr defaultRowHeight="14.25"/>
  <cols>
    <col min="1" max="1" width="5.375" customWidth="1"/>
    <col min="2" max="2" width="10.625" customWidth="1"/>
    <col min="3" max="3" width="37.75" customWidth="1"/>
    <col min="4" max="4" width="5.5" customWidth="1"/>
    <col min="5" max="5" width="7.75" customWidth="1"/>
    <col min="6" max="6" width="8" customWidth="1"/>
    <col min="7" max="7" width="14.625" customWidth="1"/>
    <col min="8" max="10" width="10.625" customWidth="1"/>
    <col min="11" max="11" width="9" customWidth="1"/>
  </cols>
  <sheetData>
    <row r="1" spans="1:10">
      <c r="F1" s="22" t="s">
        <v>53</v>
      </c>
      <c r="G1" s="22"/>
    </row>
    <row r="2" spans="1:10" ht="22.9" customHeight="1">
      <c r="A2" s="25" t="s">
        <v>51</v>
      </c>
      <c r="B2" s="25"/>
      <c r="C2" s="25"/>
      <c r="D2" s="25"/>
      <c r="E2" s="25"/>
      <c r="F2" s="25"/>
      <c r="G2" s="25"/>
    </row>
    <row r="3" spans="1:10" ht="36.6" customHeight="1">
      <c r="A3" s="25" t="s">
        <v>52</v>
      </c>
      <c r="B3" s="25"/>
      <c r="C3" s="25"/>
      <c r="D3" s="25"/>
      <c r="E3" s="25"/>
      <c r="F3" s="25"/>
      <c r="G3" s="25"/>
    </row>
    <row r="4" spans="1:10" ht="34.5" customHeight="1">
      <c r="A4" s="1" t="s">
        <v>0</v>
      </c>
      <c r="B4" s="1" t="s">
        <v>1</v>
      </c>
      <c r="C4" s="1" t="s">
        <v>2</v>
      </c>
      <c r="D4" s="1" t="s">
        <v>3</v>
      </c>
      <c r="E4" s="2" t="s">
        <v>4</v>
      </c>
      <c r="F4" s="1" t="s">
        <v>5</v>
      </c>
      <c r="G4" s="1" t="s">
        <v>6</v>
      </c>
    </row>
    <row r="5" spans="1:10" ht="21.2" customHeight="1">
      <c r="A5" s="24" t="s">
        <v>7</v>
      </c>
      <c r="B5" s="24"/>
      <c r="C5" s="24"/>
      <c r="D5" s="24"/>
      <c r="E5" s="24"/>
      <c r="F5" s="24"/>
      <c r="G5" s="24"/>
    </row>
    <row r="6" spans="1:10" ht="14.1" customHeight="1">
      <c r="A6" s="3">
        <v>1</v>
      </c>
      <c r="B6" s="3" t="s">
        <v>8</v>
      </c>
      <c r="C6" s="4" t="s">
        <v>9</v>
      </c>
      <c r="D6" s="3" t="s">
        <v>10</v>
      </c>
      <c r="E6" s="5">
        <f>0.9*2*19.5+2.5*2*19.5</f>
        <v>132.6</v>
      </c>
      <c r="F6" s="19">
        <v>0</v>
      </c>
      <c r="G6" s="19">
        <f>E6*F6</f>
        <v>0</v>
      </c>
    </row>
    <row r="7" spans="1:10" ht="14.1" customHeight="1">
      <c r="A7" s="3">
        <v>2</v>
      </c>
      <c r="B7" s="3" t="s">
        <v>8</v>
      </c>
      <c r="C7" s="6" t="s">
        <v>11</v>
      </c>
      <c r="D7" s="3" t="s">
        <v>10</v>
      </c>
      <c r="E7" s="5">
        <f>E6</f>
        <v>132.6</v>
      </c>
      <c r="F7" s="19">
        <v>0</v>
      </c>
      <c r="G7" s="19">
        <f>E7*F7</f>
        <v>0</v>
      </c>
      <c r="I7" s="7"/>
    </row>
    <row r="8" spans="1:10" ht="28.5" customHeight="1">
      <c r="A8" s="3">
        <v>3</v>
      </c>
      <c r="B8" s="3" t="s">
        <v>12</v>
      </c>
      <c r="C8" s="8" t="s">
        <v>13</v>
      </c>
      <c r="D8" s="3" t="s">
        <v>10</v>
      </c>
      <c r="E8" s="5">
        <f>E6</f>
        <v>132.6</v>
      </c>
      <c r="F8" s="19">
        <v>0</v>
      </c>
      <c r="G8" s="19">
        <f>E8*F8</f>
        <v>0</v>
      </c>
    </row>
    <row r="9" spans="1:10" ht="19.899999999999999" customHeight="1">
      <c r="A9" s="24" t="s">
        <v>14</v>
      </c>
      <c r="B9" s="24"/>
      <c r="C9" s="24"/>
      <c r="D9" s="24"/>
      <c r="E9" s="24"/>
      <c r="F9" s="24"/>
      <c r="G9" s="24"/>
    </row>
    <row r="10" spans="1:10" ht="14.1" customHeight="1">
      <c r="A10" s="3">
        <v>4</v>
      </c>
      <c r="B10" s="3" t="s">
        <v>15</v>
      </c>
      <c r="C10" s="8" t="s">
        <v>16</v>
      </c>
      <c r="D10" s="3" t="s">
        <v>17</v>
      </c>
      <c r="E10" s="5">
        <v>129.88</v>
      </c>
      <c r="F10" s="19">
        <v>0</v>
      </c>
      <c r="G10" s="19">
        <f t="shared" ref="G10:G20" si="0">E10*F10</f>
        <v>0</v>
      </c>
      <c r="I10" s="9"/>
      <c r="J10" s="10"/>
    </row>
    <row r="11" spans="1:10" ht="14.1" customHeight="1">
      <c r="A11" s="3">
        <v>5</v>
      </c>
      <c r="B11" s="3" t="s">
        <v>15</v>
      </c>
      <c r="C11" s="11" t="s">
        <v>18</v>
      </c>
      <c r="D11" s="3" t="s">
        <v>10</v>
      </c>
      <c r="E11" s="5">
        <f>0.55*2*21.24</f>
        <v>23.36</v>
      </c>
      <c r="F11" s="19">
        <v>0</v>
      </c>
      <c r="G11" s="19">
        <f t="shared" si="0"/>
        <v>0</v>
      </c>
    </row>
    <row r="12" spans="1:10" ht="14.1" customHeight="1">
      <c r="A12" s="3">
        <v>6</v>
      </c>
      <c r="B12" s="3" t="s">
        <v>19</v>
      </c>
      <c r="C12" s="11" t="s">
        <v>20</v>
      </c>
      <c r="D12" s="3" t="s">
        <v>10</v>
      </c>
      <c r="E12" s="5">
        <f>4.55*23.24</f>
        <v>105.74</v>
      </c>
      <c r="F12" s="18">
        <v>0</v>
      </c>
      <c r="G12" s="19">
        <f t="shared" si="0"/>
        <v>0</v>
      </c>
    </row>
    <row r="13" spans="1:10" ht="14.1" customHeight="1">
      <c r="A13" s="3">
        <v>7</v>
      </c>
      <c r="B13" s="3" t="s">
        <v>8</v>
      </c>
      <c r="C13" s="8" t="s">
        <v>21</v>
      </c>
      <c r="D13" s="3" t="s">
        <v>10</v>
      </c>
      <c r="E13" s="5">
        <f>0.1*4.76*21.24</f>
        <v>10.11</v>
      </c>
      <c r="F13" s="19">
        <v>0</v>
      </c>
      <c r="G13" s="19">
        <f t="shared" si="0"/>
        <v>0</v>
      </c>
    </row>
    <row r="14" spans="1:10" ht="14.1" customHeight="1">
      <c r="A14" s="3">
        <v>8</v>
      </c>
      <c r="B14" s="3" t="s">
        <v>22</v>
      </c>
      <c r="C14" s="11" t="s">
        <v>23</v>
      </c>
      <c r="D14" s="3" t="s">
        <v>10</v>
      </c>
      <c r="E14" s="5">
        <f>4.75*21.24</f>
        <v>100.89</v>
      </c>
      <c r="F14" s="19">
        <v>0</v>
      </c>
      <c r="G14" s="19">
        <f t="shared" si="0"/>
        <v>0</v>
      </c>
    </row>
    <row r="15" spans="1:10" ht="14.1" customHeight="1">
      <c r="A15" s="3">
        <v>9</v>
      </c>
      <c r="B15" s="3" t="s">
        <v>24</v>
      </c>
      <c r="C15" s="8" t="s">
        <v>25</v>
      </c>
      <c r="D15" s="3" t="s">
        <v>10</v>
      </c>
      <c r="E15" s="5">
        <f>23.24*4.55</f>
        <v>105.74</v>
      </c>
      <c r="F15" s="18">
        <v>0</v>
      </c>
      <c r="G15" s="19">
        <f t="shared" si="0"/>
        <v>0</v>
      </c>
    </row>
    <row r="16" spans="1:10" ht="14.1" customHeight="1">
      <c r="A16" s="3">
        <v>10</v>
      </c>
      <c r="B16" s="3" t="s">
        <v>26</v>
      </c>
      <c r="C16" s="8" t="s">
        <v>27</v>
      </c>
      <c r="D16" s="3" t="s">
        <v>10</v>
      </c>
      <c r="E16" s="5">
        <f>23.24*4.55</f>
        <v>105.74</v>
      </c>
      <c r="F16" s="18">
        <v>0</v>
      </c>
      <c r="G16" s="19">
        <f t="shared" si="0"/>
        <v>0</v>
      </c>
    </row>
    <row r="17" spans="1:10" ht="14.1" customHeight="1">
      <c r="A17" s="3">
        <v>11</v>
      </c>
      <c r="B17" s="3" t="s">
        <v>28</v>
      </c>
      <c r="C17" s="8" t="s">
        <v>29</v>
      </c>
      <c r="D17" s="3" t="s">
        <v>30</v>
      </c>
      <c r="E17" s="12">
        <f>21.24*2</f>
        <v>42.48</v>
      </c>
      <c r="F17" s="19">
        <v>0</v>
      </c>
      <c r="G17" s="19">
        <f t="shared" si="0"/>
        <v>0</v>
      </c>
    </row>
    <row r="18" spans="1:10" ht="14.1" customHeight="1">
      <c r="A18" s="3">
        <v>12</v>
      </c>
      <c r="B18" s="3" t="s">
        <v>28</v>
      </c>
      <c r="C18" s="8" t="s">
        <v>31</v>
      </c>
      <c r="D18" s="3" t="s">
        <v>30</v>
      </c>
      <c r="E18" s="12">
        <v>24</v>
      </c>
      <c r="F18" s="19">
        <v>0</v>
      </c>
      <c r="G18" s="19">
        <f t="shared" si="0"/>
        <v>0</v>
      </c>
    </row>
    <row r="19" spans="1:10" ht="14.1" customHeight="1">
      <c r="A19" s="3">
        <v>13</v>
      </c>
      <c r="B19" s="3" t="s">
        <v>32</v>
      </c>
      <c r="C19" s="4" t="s">
        <v>33</v>
      </c>
      <c r="D19" s="3" t="s">
        <v>30</v>
      </c>
      <c r="E19" s="12">
        <v>42.48</v>
      </c>
      <c r="F19" s="19">
        <v>0</v>
      </c>
      <c r="G19" s="19">
        <f t="shared" si="0"/>
        <v>0</v>
      </c>
    </row>
    <row r="20" spans="1:10" ht="24.75" customHeight="1">
      <c r="A20" s="3">
        <v>14</v>
      </c>
      <c r="B20" s="3" t="s">
        <v>34</v>
      </c>
      <c r="C20" s="8" t="s">
        <v>35</v>
      </c>
      <c r="D20" s="3" t="s">
        <v>30</v>
      </c>
      <c r="E20" s="5">
        <f>5.55*3</f>
        <v>16.649999999999999</v>
      </c>
      <c r="F20" s="19">
        <v>0</v>
      </c>
      <c r="G20" s="19">
        <f t="shared" si="0"/>
        <v>0</v>
      </c>
    </row>
    <row r="21" spans="1:10" ht="18.2" customHeight="1">
      <c r="A21" s="24" t="s">
        <v>36</v>
      </c>
      <c r="B21" s="24"/>
      <c r="C21" s="24"/>
      <c r="D21" s="24"/>
      <c r="E21" s="24"/>
      <c r="F21" s="24"/>
      <c r="G21" s="24"/>
    </row>
    <row r="22" spans="1:10" ht="27.75" customHeight="1">
      <c r="A22" s="3">
        <v>15</v>
      </c>
      <c r="B22" s="3" t="s">
        <v>8</v>
      </c>
      <c r="C22" s="8" t="s">
        <v>37</v>
      </c>
      <c r="D22" s="3" t="s">
        <v>10</v>
      </c>
      <c r="E22" s="5">
        <v>33.42</v>
      </c>
      <c r="F22" s="19">
        <v>0</v>
      </c>
      <c r="G22" s="19">
        <f>E22*F22</f>
        <v>0</v>
      </c>
    </row>
    <row r="23" spans="1:10" ht="14.1" customHeight="1">
      <c r="A23" s="3">
        <v>16</v>
      </c>
      <c r="B23" s="3" t="s">
        <v>8</v>
      </c>
      <c r="C23" s="6" t="s">
        <v>11</v>
      </c>
      <c r="D23" s="3" t="s">
        <v>10</v>
      </c>
      <c r="E23" s="5">
        <v>33.42</v>
      </c>
      <c r="F23" s="19">
        <v>0</v>
      </c>
      <c r="G23" s="19">
        <f>E23*F23</f>
        <v>0</v>
      </c>
    </row>
    <row r="24" spans="1:10" ht="14.1" customHeight="1">
      <c r="A24" s="3">
        <v>17</v>
      </c>
      <c r="B24" s="3" t="s">
        <v>12</v>
      </c>
      <c r="C24" s="11" t="s">
        <v>38</v>
      </c>
      <c r="D24" s="3" t="s">
        <v>10</v>
      </c>
      <c r="E24" s="5">
        <v>32.42</v>
      </c>
      <c r="F24" s="19">
        <v>0</v>
      </c>
      <c r="G24" s="19">
        <f>E24*F24</f>
        <v>0</v>
      </c>
      <c r="J24" s="9"/>
    </row>
    <row r="25" spans="1:10" ht="24" customHeight="1">
      <c r="A25" s="24" t="s">
        <v>39</v>
      </c>
      <c r="B25" s="24"/>
      <c r="C25" s="24"/>
      <c r="D25" s="24"/>
      <c r="E25" s="24"/>
      <c r="F25" s="24"/>
      <c r="G25" s="24"/>
    </row>
    <row r="26" spans="1:10" ht="24" customHeight="1">
      <c r="A26" s="3">
        <v>18</v>
      </c>
      <c r="B26" s="3" t="s">
        <v>8</v>
      </c>
      <c r="C26" s="8" t="s">
        <v>40</v>
      </c>
      <c r="D26" s="3" t="s">
        <v>10</v>
      </c>
      <c r="E26" s="5">
        <f>15.9*2</f>
        <v>31.8</v>
      </c>
      <c r="F26" s="19">
        <v>0</v>
      </c>
      <c r="G26" s="19">
        <f>E26*F26</f>
        <v>0</v>
      </c>
    </row>
    <row r="27" spans="1:10" ht="14.1" customHeight="1">
      <c r="A27" s="3">
        <v>19</v>
      </c>
      <c r="B27" s="3" t="s">
        <v>41</v>
      </c>
      <c r="C27" s="11" t="s">
        <v>42</v>
      </c>
      <c r="D27" s="3" t="s">
        <v>10</v>
      </c>
      <c r="E27" s="5">
        <f>E26</f>
        <v>31.8</v>
      </c>
      <c r="F27" s="19">
        <v>0</v>
      </c>
      <c r="G27" s="19">
        <f>E27*F27</f>
        <v>0</v>
      </c>
    </row>
    <row r="28" spans="1:10" ht="14.1" customHeight="1">
      <c r="A28" s="3">
        <v>20</v>
      </c>
      <c r="B28" s="3" t="s">
        <v>12</v>
      </c>
      <c r="C28" s="11" t="s">
        <v>38</v>
      </c>
      <c r="D28" s="3" t="s">
        <v>10</v>
      </c>
      <c r="E28" s="5">
        <f>E27</f>
        <v>31.8</v>
      </c>
      <c r="F28" s="19">
        <v>0</v>
      </c>
      <c r="G28" s="19">
        <f>E28*F28</f>
        <v>0</v>
      </c>
    </row>
    <row r="29" spans="1:10" ht="18.75" customHeight="1">
      <c r="A29" s="24" t="s">
        <v>43</v>
      </c>
      <c r="B29" s="24"/>
      <c r="C29" s="24"/>
      <c r="D29" s="24"/>
      <c r="E29" s="24"/>
      <c r="F29" s="24"/>
      <c r="G29" s="24"/>
    </row>
    <row r="30" spans="1:10" ht="26.25" customHeight="1">
      <c r="A30" s="3">
        <v>21</v>
      </c>
      <c r="B30" s="3" t="s">
        <v>44</v>
      </c>
      <c r="C30" s="8" t="s">
        <v>45</v>
      </c>
      <c r="D30" s="3" t="s">
        <v>30</v>
      </c>
      <c r="E30" s="5">
        <v>15.55</v>
      </c>
      <c r="F30" s="18">
        <v>0</v>
      </c>
      <c r="G30" s="19">
        <f>E30*F30</f>
        <v>0</v>
      </c>
    </row>
    <row r="31" spans="1:10" ht="14.1" customHeight="1">
      <c r="A31" s="14">
        <v>22</v>
      </c>
      <c r="B31" s="14" t="s">
        <v>44</v>
      </c>
      <c r="C31" s="15" t="s">
        <v>46</v>
      </c>
      <c r="D31" s="14" t="s">
        <v>47</v>
      </c>
      <c r="E31" s="16">
        <v>1</v>
      </c>
      <c r="F31" s="20">
        <v>0</v>
      </c>
      <c r="G31" s="19">
        <f>E31*F31</f>
        <v>0</v>
      </c>
    </row>
    <row r="32" spans="1:10">
      <c r="A32" s="23" t="s">
        <v>48</v>
      </c>
      <c r="B32" s="23"/>
      <c r="C32" s="23"/>
      <c r="D32" s="23"/>
      <c r="E32" s="23"/>
      <c r="F32" s="23"/>
      <c r="G32" s="17">
        <f>SUM(G6:G31)</f>
        <v>0</v>
      </c>
    </row>
    <row r="33" spans="1:7">
      <c r="A33" s="23" t="s">
        <v>49</v>
      </c>
      <c r="B33" s="23"/>
      <c r="C33" s="23"/>
      <c r="D33" s="23"/>
      <c r="E33" s="23"/>
      <c r="F33" s="23"/>
      <c r="G33" s="17">
        <f>G32*0.23</f>
        <v>0</v>
      </c>
    </row>
    <row r="34" spans="1:7">
      <c r="A34" s="23" t="s">
        <v>50</v>
      </c>
      <c r="B34" s="23"/>
      <c r="C34" s="23"/>
      <c r="D34" s="23"/>
      <c r="E34" s="23"/>
      <c r="F34" s="23"/>
      <c r="G34" s="17">
        <f>G32*1.23</f>
        <v>0</v>
      </c>
    </row>
    <row r="37" spans="1:7">
      <c r="C37" s="13"/>
      <c r="E37" s="21" t="s">
        <v>54</v>
      </c>
    </row>
    <row r="38" spans="1:7">
      <c r="E38" s="21" t="s">
        <v>55</v>
      </c>
    </row>
  </sheetData>
  <mergeCells count="11">
    <mergeCell ref="F1:G1"/>
    <mergeCell ref="A32:F32"/>
    <mergeCell ref="A33:F33"/>
    <mergeCell ref="A34:F34"/>
    <mergeCell ref="A25:G25"/>
    <mergeCell ref="A29:G29"/>
    <mergeCell ref="A21:G21"/>
    <mergeCell ref="A2:G2"/>
    <mergeCell ref="A3:G3"/>
    <mergeCell ref="A5:G5"/>
    <mergeCell ref="A9:G9"/>
  </mergeCells>
  <pageMargins left="0" right="0" top="0.39370078740157505" bottom="0.39370078740157505" header="0" footer="0"/>
  <pageSetup paperSize="9" scale="85" fitToWidth="0" fitToHeight="0" pageOrder="overThenDown" orientation="portrait" useFirstPageNumber="1" r:id="rId1"/>
  <headerFoot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227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jerzyz</dc:creator>
  <cp:lastModifiedBy>pzd</cp:lastModifiedBy>
  <cp:revision>34</cp:revision>
  <cp:lastPrinted>2017-09-21T09:46:40Z</cp:lastPrinted>
  <dcterms:created xsi:type="dcterms:W3CDTF">2017-09-07T10:24:04Z</dcterms:created>
  <dcterms:modified xsi:type="dcterms:W3CDTF">2017-09-21T11:25:45Z</dcterms:modified>
</cp:coreProperties>
</file>