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120" windowHeight="12585"/>
  </bookViews>
  <sheets>
    <sheet name="06.2016" sheetId="1" r:id="rId1"/>
  </sheets>
  <externalReferences>
    <externalReference r:id="rId2"/>
  </externalReferences>
  <definedNames>
    <definedName name="Excel_BuiltIn_Print_Titles_1" localSheetId="0">'06.2016'!#REF!</definedName>
    <definedName name="Excel_BuiltIn_Print_Titles_1">[1]przedmiar!#REF!</definedName>
    <definedName name="_xlnm.Print_Area" localSheetId="0">'06.2016'!$A$1:$G$300</definedName>
    <definedName name="_xlnm.Print_Titles" localSheetId="0">'06.2016'!$6:$6</definedName>
  </definedNames>
  <calcPr calcId="152511" fullPrecision="0"/>
</workbook>
</file>

<file path=xl/calcChain.xml><?xml version="1.0" encoding="utf-8"?>
<calcChain xmlns="http://schemas.openxmlformats.org/spreadsheetml/2006/main">
  <c r="G290" i="1"/>
  <c r="G288"/>
  <c r="G287"/>
  <c r="G284"/>
  <c r="G283"/>
  <c r="G282"/>
  <c r="G281"/>
  <c r="G279"/>
  <c r="G278"/>
  <c r="G277"/>
  <c r="G276"/>
  <c r="G274"/>
  <c r="G273"/>
  <c r="G272"/>
  <c r="G270"/>
  <c r="G269"/>
  <c r="G268"/>
  <c r="G267"/>
  <c r="G265"/>
  <c r="G264"/>
  <c r="G263"/>
  <c r="G262"/>
  <c r="G259"/>
  <c r="G258"/>
  <c r="G257"/>
  <c r="G256"/>
  <c r="G254"/>
  <c r="G252"/>
  <c r="G251"/>
  <c r="G250"/>
  <c r="G249"/>
  <c r="G247"/>
  <c r="G246"/>
  <c r="G245"/>
  <c r="G244"/>
  <c r="G243"/>
  <c r="G242"/>
  <c r="G240"/>
  <c r="G239"/>
  <c r="G238"/>
  <c r="G234"/>
  <c r="G232"/>
  <c r="G230"/>
  <c r="G229"/>
  <c r="G226"/>
  <c r="G225"/>
  <c r="G224"/>
  <c r="G223"/>
  <c r="G222"/>
  <c r="G221"/>
  <c r="G219"/>
  <c r="G218"/>
  <c r="G217"/>
  <c r="G214"/>
  <c r="G213"/>
  <c r="G212"/>
  <c r="G211"/>
  <c r="G210"/>
  <c r="G209"/>
  <c r="G208"/>
  <c r="G205"/>
  <c r="G203"/>
  <c r="A203"/>
  <c r="A205" s="1"/>
  <c r="A208" s="1"/>
  <c r="A209" s="1"/>
  <c r="A210" s="1"/>
  <c r="A211" s="1"/>
  <c r="A212" s="1"/>
  <c r="A213" s="1"/>
  <c r="A214" s="1"/>
  <c r="A217" s="1"/>
  <c r="A218" s="1"/>
  <c r="A219" s="1"/>
  <c r="A221" s="1"/>
  <c r="A222" s="1"/>
  <c r="A223" s="1"/>
  <c r="A224" s="1"/>
  <c r="A225" s="1"/>
  <c r="A226" s="1"/>
  <c r="A229" s="1"/>
  <c r="A230" s="1"/>
  <c r="A232" s="1"/>
  <c r="A234" s="1"/>
  <c r="A238" s="1"/>
  <c r="A239" s="1"/>
  <c r="A243" s="1"/>
  <c r="A244" s="1"/>
  <c r="A245" s="1"/>
  <c r="A246" s="1"/>
  <c r="A247" s="1"/>
  <c r="A250" s="1"/>
  <c r="A251" s="1"/>
  <c r="A252" s="1"/>
  <c r="A254" s="1"/>
  <c r="A256" s="1"/>
  <c r="A257" s="1"/>
  <c r="A258" s="1"/>
  <c r="A259" s="1"/>
  <c r="A262" s="1"/>
  <c r="A263" s="1"/>
  <c r="A264" s="1"/>
  <c r="A265" s="1"/>
  <c r="A267" s="1"/>
  <c r="A268" s="1"/>
  <c r="A269" s="1"/>
  <c r="A270" s="1"/>
  <c r="A272" s="1"/>
  <c r="A273" s="1"/>
  <c r="A274" s="1"/>
  <c r="A276" s="1"/>
  <c r="A277" s="1"/>
  <c r="A278" s="1"/>
  <c r="A279" s="1"/>
  <c r="A281" s="1"/>
  <c r="A282" s="1"/>
  <c r="A283" s="1"/>
  <c r="A284" s="1"/>
  <c r="A287" s="1"/>
  <c r="A288" s="1"/>
  <c r="A290" s="1"/>
  <c r="G202"/>
  <c r="G201"/>
  <c r="G199"/>
  <c r="G198"/>
  <c r="G195"/>
  <c r="A195"/>
  <c r="A198" s="1"/>
  <c r="A199" s="1"/>
  <c r="G194"/>
  <c r="G192"/>
  <c r="G190"/>
  <c r="G188"/>
  <c r="A188"/>
  <c r="A190" s="1"/>
  <c r="A192" s="1"/>
  <c r="G187"/>
  <c r="G185"/>
  <c r="G182"/>
  <c r="G180"/>
  <c r="G177"/>
  <c r="G175"/>
  <c r="G174"/>
  <c r="G173"/>
  <c r="G172"/>
  <c r="G171"/>
  <c r="G170"/>
  <c r="A170"/>
  <c r="A171" s="1"/>
  <c r="A172" s="1"/>
  <c r="A173" s="1"/>
  <c r="A174" s="1"/>
  <c r="A175" s="1"/>
  <c r="A177" s="1"/>
  <c r="A180" s="1"/>
  <c r="A182" s="1"/>
  <c r="A185" s="1"/>
  <c r="G169"/>
  <c r="G167"/>
  <c r="G165"/>
  <c r="G163"/>
  <c r="G162"/>
  <c r="G161"/>
  <c r="G160"/>
  <c r="G159"/>
  <c r="G158"/>
  <c r="A158"/>
  <c r="A159" s="1"/>
  <c r="A160" s="1"/>
  <c r="A161" s="1"/>
  <c r="A162" s="1"/>
  <c r="A163" s="1"/>
  <c r="A165" s="1"/>
  <c r="A167" s="1"/>
  <c r="G156"/>
  <c r="G48" l="1"/>
  <c r="G23" l="1"/>
  <c r="G22" l="1"/>
  <c r="G92" l="1"/>
  <c r="G98" l="1"/>
  <c r="E85"/>
  <c r="G85" s="1"/>
  <c r="E86"/>
  <c r="G86" s="1"/>
  <c r="E87"/>
  <c r="G87" s="1"/>
  <c r="G89"/>
  <c r="G90"/>
  <c r="G91"/>
  <c r="G94"/>
  <c r="E96"/>
  <c r="G96" s="1"/>
  <c r="E97"/>
  <c r="G97" s="1"/>
  <c r="A12"/>
  <c r="A13" s="1"/>
  <c r="A14" s="1"/>
  <c r="A15" s="1"/>
  <c r="A16" s="1"/>
  <c r="A17" s="1"/>
  <c r="A18" s="1"/>
  <c r="A20" s="1"/>
  <c r="G152"/>
  <c r="G150"/>
  <c r="G149"/>
  <c r="G146"/>
  <c r="G145"/>
  <c r="G144"/>
  <c r="G143"/>
  <c r="G141"/>
  <c r="G140"/>
  <c r="G139"/>
  <c r="G138"/>
  <c r="G136"/>
  <c r="G135"/>
  <c r="G134"/>
  <c r="G132"/>
  <c r="G131"/>
  <c r="G130"/>
  <c r="G129"/>
  <c r="G127"/>
  <c r="G126"/>
  <c r="G125"/>
  <c r="G124"/>
  <c r="G121"/>
  <c r="G120"/>
  <c r="G119"/>
  <c r="G117"/>
  <c r="G115"/>
  <c r="G114"/>
  <c r="G113"/>
  <c r="G111"/>
  <c r="G110"/>
  <c r="G109"/>
  <c r="G108"/>
  <c r="G107"/>
  <c r="G106"/>
  <c r="G104"/>
  <c r="G103"/>
  <c r="G102"/>
  <c r="E82"/>
  <c r="G82" s="1"/>
  <c r="E80"/>
  <c r="G80" s="1"/>
  <c r="E78"/>
  <c r="G78" s="1"/>
  <c r="E77"/>
  <c r="G77" s="1"/>
  <c r="G74"/>
  <c r="G73"/>
  <c r="G72"/>
  <c r="E71"/>
  <c r="G71" s="1"/>
  <c r="E70"/>
  <c r="G70" s="1"/>
  <c r="E69"/>
  <c r="G69" s="1"/>
  <c r="E68"/>
  <c r="G68" s="1"/>
  <c r="G67"/>
  <c r="E64"/>
  <c r="G64" s="1"/>
  <c r="G62"/>
  <c r="G61"/>
  <c r="G60"/>
  <c r="E58"/>
  <c r="G58" s="1"/>
  <c r="G57"/>
  <c r="G54"/>
  <c r="E52"/>
  <c r="G52" s="1"/>
  <c r="E51"/>
  <c r="G51" s="1"/>
  <c r="E49"/>
  <c r="G49" s="1"/>
  <c r="G47"/>
  <c r="E45"/>
  <c r="G45" s="1"/>
  <c r="E42"/>
  <c r="G42" s="1"/>
  <c r="E41"/>
  <c r="G41" s="1"/>
  <c r="E38"/>
  <c r="G38" s="1"/>
  <c r="E36"/>
  <c r="G36" s="1"/>
  <c r="E33"/>
  <c r="G33" s="1"/>
  <c r="E32"/>
  <c r="G32" s="1"/>
  <c r="G30"/>
  <c r="G29"/>
  <c r="E28"/>
  <c r="G28" s="1"/>
  <c r="E27"/>
  <c r="G27" s="1"/>
  <c r="E26"/>
  <c r="G26" s="1"/>
  <c r="E25"/>
  <c r="G25" s="1"/>
  <c r="E24"/>
  <c r="G24" s="1"/>
  <c r="G20"/>
  <c r="E18"/>
  <c r="G18" s="1"/>
  <c r="E17"/>
  <c r="G17" s="1"/>
  <c r="G16"/>
  <c r="E15"/>
  <c r="G15" s="1"/>
  <c r="E14"/>
  <c r="G14" s="1"/>
  <c r="E13"/>
  <c r="G13" s="1"/>
  <c r="E12"/>
  <c r="G12" s="1"/>
  <c r="E10"/>
  <c r="G10" s="1"/>
  <c r="G291" l="1"/>
  <c r="G292" s="1"/>
  <c r="G293" s="1"/>
  <c r="A22"/>
  <c r="A24" s="1"/>
  <c r="A25" s="1"/>
  <c r="A26" s="1"/>
  <c r="A27" s="1"/>
  <c r="A28" s="1"/>
  <c r="A29" s="1"/>
  <c r="A30" s="1"/>
  <c r="A33" s="1"/>
  <c r="A36" s="1"/>
  <c r="A38" s="1"/>
  <c r="A41" s="1"/>
  <c r="A42" s="1"/>
  <c r="A45" s="1"/>
  <c r="A49" s="1"/>
  <c r="A51" s="1"/>
  <c r="A52" s="1"/>
  <c r="A54" s="1"/>
  <c r="A58" s="1"/>
  <c r="A60" s="1"/>
  <c r="A62" s="1"/>
  <c r="A64" s="1"/>
  <c r="A68" s="1"/>
  <c r="A69" s="1"/>
  <c r="A70" s="1"/>
  <c r="A71" s="1"/>
  <c r="A72" s="1"/>
  <c r="A73" s="1"/>
  <c r="A74" s="1"/>
  <c r="A77" s="1"/>
  <c r="A78" s="1"/>
  <c r="A80" s="1"/>
  <c r="A82" s="1"/>
  <c r="A85" s="1"/>
  <c r="A86" s="1"/>
  <c r="A87" s="1"/>
  <c r="A89" s="1"/>
  <c r="A90" s="1"/>
  <c r="A91" s="1"/>
  <c r="A96" s="1"/>
  <c r="A97" s="1"/>
  <c r="A98" s="1"/>
  <c r="A102" s="1"/>
  <c r="A103" s="1"/>
  <c r="A107" s="1"/>
  <c r="A108" s="1"/>
  <c r="A109" s="1"/>
  <c r="A110" s="1"/>
  <c r="A111" s="1"/>
  <c r="A114" s="1"/>
  <c r="A115" s="1"/>
  <c r="A117" s="1"/>
  <c r="A119" s="1"/>
  <c r="A120" s="1"/>
  <c r="A121" s="1"/>
  <c r="A125" s="1"/>
  <c r="A126" s="1"/>
  <c r="A127" s="1"/>
  <c r="A129" s="1"/>
  <c r="A130" s="1"/>
  <c r="A131" s="1"/>
  <c r="A132" s="1"/>
  <c r="A134" s="1"/>
  <c r="A135" s="1"/>
  <c r="A136" s="1"/>
  <c r="A138" s="1"/>
  <c r="A139" s="1"/>
  <c r="A140" s="1"/>
  <c r="A141" s="1"/>
  <c r="A143" s="1"/>
  <c r="A144" s="1"/>
  <c r="A145" s="1"/>
  <c r="A146" s="1"/>
  <c r="A149" s="1"/>
  <c r="A150" s="1"/>
  <c r="A152" s="1"/>
</calcChain>
</file>

<file path=xl/sharedStrings.xml><?xml version="1.0" encoding="utf-8"?>
<sst xmlns="http://schemas.openxmlformats.org/spreadsheetml/2006/main" count="752" uniqueCount="238">
  <si>
    <t>L.p.</t>
  </si>
  <si>
    <t>Podstawa</t>
  </si>
  <si>
    <t>Opis i wyliczenia</t>
  </si>
  <si>
    <t>SST
CPV</t>
  </si>
  <si>
    <t>01.01.01</t>
  </si>
  <si>
    <t xml:space="preserve">Odtworzenie trasy i punktów wysokościowych </t>
  </si>
  <si>
    <t>km</t>
  </si>
  <si>
    <t>01.02.01</t>
  </si>
  <si>
    <t>Usunięcie drzew lub krzaków w warunkach normalnych</t>
  </si>
  <si>
    <t>Ścinanie drzew o średnicy do 15 cm wraz z karczowaniem pni oraz wywiezieniem dłużyc, gałęzi i karpiny</t>
  </si>
  <si>
    <t>szt.</t>
  </si>
  <si>
    <t>Ścinanie drzew o średnicy 16-25 cm wraz z karczowaniem pni oraz wywiezieniem dłużyc, gałęzi i karpiny</t>
  </si>
  <si>
    <t>Ścinanie drzew o średnicy 26-35 cm wraz z karczowaniem pni oraz wywiezieniem dłużyc, gałęzi i karpiny</t>
  </si>
  <si>
    <t>Ścinanie drzew o średnicy 36-45 cm wraz z karczowaniem pni oraz wywiezieniem dłużyc, gałęzi i karpiny</t>
  </si>
  <si>
    <t>Ścinanie drzew o średnicy 46-55 cm wraz z karczowaniem pni oraz wywiezieniem dłużyc, gałęzi i karpiny</t>
  </si>
  <si>
    <t>Ścinanie drzew o średnicy 56-75 cm wraz z karczowaniem pni oraz wywiezieniem dłużyc, gałęzi i karpiny</t>
  </si>
  <si>
    <t>Ścinanie drzew o średnicy 76-105 cm wraz z karczowaniem pni oraz wywiezieniem dłużyc, gałęzi i karpiny</t>
  </si>
  <si>
    <t>01.02.02</t>
  </si>
  <si>
    <t>Usunięcie warstwy humusu /darniny/</t>
  </si>
  <si>
    <t>Usunięcie warstwy ziemi urodzajnej (humusu) grubość warstwy do 10 cm</t>
  </si>
  <si>
    <t>01.02.04</t>
  </si>
  <si>
    <t>Rozbiórki elementów dróg, ogrodzeń i przepustów</t>
  </si>
  <si>
    <t>Rozebranie nawierzchni z betonu, grubość nawierzchni 15 cm z wywiezieniem materiału z rozbiórki</t>
  </si>
  <si>
    <t xml:space="preserve">Rozebranie części przelotowej przepustów z rur betonowych o średnicy ø40-60 cm z uprzednim odkopaniem przepustów oraz wywiezieniem materiału z rozbiórki </t>
  </si>
  <si>
    <t>m</t>
  </si>
  <si>
    <t xml:space="preserve">Rozebranie części przelotowej przepustów pod koroną drogi z rur betonowych o średnicy ø60-80 cm z uprzednim odkopaniem przepustów oraz wywiezieniem materiału z rozbiórki </t>
  </si>
  <si>
    <t xml:space="preserve">Rozebranie ścianek czołowych i ław fundamentowych  z betonu dla przepustów z wywiezieniem materiału z rozbiórki </t>
  </si>
  <si>
    <t>szt</t>
  </si>
  <si>
    <t>Rozebranie poręczy ochronnych</t>
  </si>
  <si>
    <t>Rozebranie słupków (masztów) do znaków drogowych</t>
  </si>
  <si>
    <t>Zdjęcie tarcz (tablic) znaków drogowych</t>
  </si>
  <si>
    <t>10.09.01</t>
  </si>
  <si>
    <t>Rury ochronne</t>
  </si>
  <si>
    <t>Zabezpieczenie kablowych linii energetycznych rurami osłonowymi</t>
  </si>
  <si>
    <t>Zabezpieczenie kablowych linii teletechnicznych rurami osłonowymi</t>
  </si>
  <si>
    <t>02.01.01</t>
  </si>
  <si>
    <t>Wykonanie wykopów</t>
  </si>
  <si>
    <t xml:space="preserve">Wykonanie wykopów mechanicznie w gruncie kat. I-VI z transportem urobku </t>
  </si>
  <si>
    <t>02.03.01</t>
  </si>
  <si>
    <t>Wykonanie nasypów</t>
  </si>
  <si>
    <t>Wykonanie nasypów mechanicznie w gruncie kat. I-VI  z pozyskaniem i transportem gruntu wraz z zagęszczeniem gruntów w nasypie i zwilżenie w miarę potrzeby warstw zagęszczanych wodą</t>
  </si>
  <si>
    <t/>
  </si>
  <si>
    <t>03.01.01</t>
  </si>
  <si>
    <t>Przepusty pod koroną drogi</t>
  </si>
  <si>
    <t>Wykonanie części przelotowej przepustów drogowych - przepust skrzynkowy 600mmx600mm wraz z wykonaniem żelbetowej płyty odciążającej gr. 15cm, fundamentem z kruszywa gr. 30cm  i izolacją styków rur papą i lepikiem</t>
  </si>
  <si>
    <t>Wykonanie ścianek czołowych dla przepustów drogowych skrzynkowych wraz z wykonaniem deskowania, zbrojenia i izolacji ścian lepikiem</t>
  </si>
  <si>
    <t>04.01.01</t>
  </si>
  <si>
    <t>Koryto wraz z profilowaniem i zagęszczeniem podłoża</t>
  </si>
  <si>
    <t>Profilowanie i zagęszczanie podłoża wykonywane mechanicznie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</si>
  <si>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</si>
  <si>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t>04.04.02</t>
  </si>
  <si>
    <t>04.05.01</t>
  </si>
  <si>
    <t>Podłoże gruntowe ulepszone, podbudowa z kruszywa stabilizowanego spoiwem</t>
  </si>
  <si>
    <t>04.06.01a</t>
  </si>
  <si>
    <t>06.03.01</t>
  </si>
  <si>
    <t>Ścinanie i uzupełnianie poboczy</t>
  </si>
  <si>
    <t>05.03.05</t>
  </si>
  <si>
    <t>Nawierzchnia z betonu asfaltowego</t>
  </si>
  <si>
    <t>05.03.23</t>
  </si>
  <si>
    <t>Nawierzchnia z kostki brukowej betonowej</t>
  </si>
  <si>
    <t>06.01.01</t>
  </si>
  <si>
    <t>Umocnienie powierzchniowe skarp rowów i ścieków</t>
  </si>
  <si>
    <t xml:space="preserve">Humusowanie z obsianiem skarp przy grubości warstwy ziemi urodzajnej (humusu) 10 cm z dowozem ziemi urodzajnej </t>
  </si>
  <si>
    <t>Umocnienie dna rowów i ścieków korytkami betonowymi typu mulda</t>
  </si>
  <si>
    <t>Umocnienie dna rowów i ścieków korytkami żelbetowymi typu skrzynkowego</t>
  </si>
  <si>
    <t>06.02.01</t>
  </si>
  <si>
    <t>Ułożenie przepustów rurowych HDPE o średnicy 40 cm pod zjazdami i skrzyżowaniami</t>
  </si>
  <si>
    <t>Ułożenie przepustów rurowych HDPE o średnicy 50 cm pod zjazdami i skrzyżowaniami</t>
  </si>
  <si>
    <t>08.01.01</t>
  </si>
  <si>
    <t>Krawężniki betonowe</t>
  </si>
  <si>
    <t>Ustawienie krawężników betonowych o wymiarach 15x25 cm wraz z wykonaniem ławy betonowej z oporem z betonu</t>
  </si>
  <si>
    <t>Ustawienie krawężników betonowych o wymiarach 20x30 cm wraz z wykonaniem ławy betonowej z oporem z betonu</t>
  </si>
  <si>
    <t>08.02.02</t>
  </si>
  <si>
    <t>Chodniki z brukowej kostki betonowej</t>
  </si>
  <si>
    <t>Wykonanie chodników z kostki brukowej betonowej o grubości 6 cm, szarej na podsypce cementowo-piaskowej, spoiny wypełnione piaskiem</t>
  </si>
  <si>
    <t>08.03.01</t>
  </si>
  <si>
    <t>Betowe obrzeża chodnikowe</t>
  </si>
  <si>
    <t>Ustawienie obrzeży betonowych o wymiarach 30x8 cm na podsypce cementowo-piaskowej, spoiny wypełnione zaprawą cementową</t>
  </si>
  <si>
    <t>07.01.01</t>
  </si>
  <si>
    <t>Oznakowanie poziome</t>
  </si>
  <si>
    <t>07.02.01</t>
  </si>
  <si>
    <t>Oznakowanie pionowe</t>
  </si>
  <si>
    <t>Ustawienie słupków stalowych dla znaków drogowych</t>
  </si>
  <si>
    <t>Przymocowanie tarcz znaków drogowych odblaskowych do gotowych słupków (folia I generacji)</t>
  </si>
  <si>
    <t>Przymocowanie tarcz znaków drogowych odblaskowych do gotowych słupków  (folia II generacji)</t>
  </si>
  <si>
    <t>07.02.02</t>
  </si>
  <si>
    <t>Słupki prowadzące i krawędziowe oraz znaki kilometrowe i hektometrowe</t>
  </si>
  <si>
    <t>07.05.01</t>
  </si>
  <si>
    <t>Bariery ochronne stalowe</t>
  </si>
  <si>
    <t>07.06.02</t>
  </si>
  <si>
    <t>Wartość kosztorysowa robót bez podatku VAT</t>
  </si>
  <si>
    <t>PRZEBUDOWA DROGI POWIATOWEJ NR 1715W BRZÓZA - RADOM</t>
  </si>
  <si>
    <t xml:space="preserve">Jednostka miary </t>
  </si>
  <si>
    <t>Ilość</t>
  </si>
  <si>
    <t>Wartość zł</t>
  </si>
  <si>
    <t>Cena jednostkowa (zł)</t>
  </si>
  <si>
    <r>
      <t>m</t>
    </r>
    <r>
      <rPr>
        <vertAlign val="superscript"/>
        <sz val="10"/>
        <rFont val="Times New Roman"/>
        <family val="1"/>
        <charset val="238"/>
      </rPr>
      <t>3</t>
    </r>
  </si>
  <si>
    <t>KANALIZACJA DESZCZOWA</t>
  </si>
  <si>
    <t>Roboty ziemne - wykopy</t>
  </si>
  <si>
    <t>D-02.01.01</t>
  </si>
  <si>
    <t>m3</t>
  </si>
  <si>
    <t>Wykopy liniowe szerokości 0,8-2,5 m o ścianach pionowych z ręcznym wydobyciem urobku w gruntach suchych, głębokości do 3,0 m, kategoria gruntu III-IV</t>
  </si>
  <si>
    <t>m2</t>
  </si>
  <si>
    <t>Roboty montażowe</t>
  </si>
  <si>
    <t>D-03.02.01</t>
  </si>
  <si>
    <t>Podłoża pod kanały i obiekty z materiałów sypkich, grubość 20 cm</t>
  </si>
  <si>
    <t>Kanały z rur typu PVC łączone na wcisk, Fi 315 mm</t>
  </si>
  <si>
    <t>Kanały z rur typu PVC łączone na wcisk, Fi 400 mm</t>
  </si>
  <si>
    <t>Kanały z rur typu PVC łączone na wcisk, Fi 500 mm</t>
  </si>
  <si>
    <t>Podłoża i obsypki z kruszyw naturalnych dowiezionych, piasek</t>
  </si>
  <si>
    <t>Studzienki rewizyjne fi 1200mm</t>
  </si>
  <si>
    <t>Podłoża pod kanały i obiekty z materiałów sypkich, grubość 15 cm</t>
  </si>
  <si>
    <t>Montaż studni rewizyjnych z kręgów betonowych fi1200 w gotowych wykopach o gł. 2 m</t>
  </si>
  <si>
    <t>Studnie kanalizacyjne systemowe, wyposażenie studni prefabrykowanej (pokrywa nadstudzienna 1200/600mm, właz żeliwny klasy D)</t>
  </si>
  <si>
    <t>kpl</t>
  </si>
  <si>
    <t>Studnie wlotowo osadnikowe 1500x1500</t>
  </si>
  <si>
    <t>Studnia wlotowo osadnikowa z włazem żeliwnym i kratą wlotową w gotowym wykopie</t>
  </si>
  <si>
    <t>Roboty ziemne  - zasypy</t>
  </si>
  <si>
    <t>D-02.03.01</t>
  </si>
  <si>
    <t>Zasypywanie wykopów szerokości 0,8-2,5 m o ścianach pionowych, głębokość do 3,0 m, kategoria gruntu III-IV</t>
  </si>
  <si>
    <t>Zagęszczanie nasypów, ubijakiem mechanicznym, grunt spoisty kategorii III</t>
  </si>
  <si>
    <t>STUDZIENKI WODOŚCIEKOWE</t>
  </si>
  <si>
    <t>Roboty ziemne - wykopy pod studzienki</t>
  </si>
  <si>
    <t>Cięcie nawierzchnia na głębokość 5 cm</t>
  </si>
  <si>
    <t>mb</t>
  </si>
  <si>
    <t>Studzienki ściekowe uliczne i podwórzowe, Fi 500 mm, z osadnikiem bez syfonu</t>
  </si>
  <si>
    <t>Przebicie otworów w elementach z betonu o powierzchni do 0,05 m2, beton żwirowy, grubość do 20 cm</t>
  </si>
  <si>
    <t>Przejście przez ściany komór tulejami stalowymi "PS" przy grubości ściany 20 cm, otwór Fi 210 mm</t>
  </si>
  <si>
    <t>Roboty ziemne - wykopy pod przykanaliki</t>
  </si>
  <si>
    <t>Kanały z rur typu PVC łączone na wcisk, Fi 200 mm</t>
  </si>
  <si>
    <t>D-10.09.01</t>
  </si>
  <si>
    <t>Ułożenie rur osłonowych stalowych  Fi 355 mm</t>
  </si>
  <si>
    <t>Roboty ziemnne - zasypy</t>
  </si>
  <si>
    <t>Wyloty</t>
  </si>
  <si>
    <t>Wyloty z kanaliacji</t>
  </si>
  <si>
    <t>D-06.01.01</t>
  </si>
  <si>
    <t>Wykonanie drobnych elementów odwodnienia na skarpach i dnach rowów, elementy betonowe o objętości do 1.0 m3- ława betonowa pod wylot</t>
  </si>
  <si>
    <t>Umocnienie skarp i dna rowów, brukiem z kamienia łamanego na podsypce cementowo - piaskowej</t>
  </si>
  <si>
    <t>Wyloty z przykanalików WR 19szt</t>
  </si>
  <si>
    <t>Wykonanie ubezpieczenia płytami ażurowymi typu "Krata", płyty 90x60x10 cm</t>
  </si>
  <si>
    <t>Roboty ziemne z transportem urobku  w obrębie lub poza terenem budowy</t>
  </si>
  <si>
    <t>Wykopy oraz przekopy wykonywane na odkład , głębokość do 3 m, kategoria gruntu III-IV</t>
  </si>
  <si>
    <t>Zasypanie wykopów fundamentowych podłużnych, punktowych, rowów, wykopów obiektowych, , grubość w stanie luźnym 30 cm, kategoria gruntu III-IV</t>
  </si>
  <si>
    <t>Zasypanie wykopów fundamentowych podłużnych, punktowych, rowów, wykopów obiektowych, grubość w stanie luźnym 30 cm, kategoria gruntu III-IV</t>
  </si>
  <si>
    <t>Oznakowanie poziome jezdni mat. grubowarstwowymi - linie ciągłe</t>
  </si>
  <si>
    <t>Oznakowanie poziome jezdni mat. grubowarstwowymi - linie przerywane</t>
  </si>
  <si>
    <t>Oznakowanie poziome jezdni mat. grubowarstwowymi - linie na skrzyżowaniach i przejściach</t>
  </si>
  <si>
    <t>Ustawienie barier ochronnych stalowych U-14A</t>
  </si>
  <si>
    <t>Ustawienie barieroporęczy  U-11b</t>
  </si>
  <si>
    <t>Ustawienie balustrady  U-11a</t>
  </si>
  <si>
    <t>Ustawienie znaków U-3a, U3b i U3e wraz ze słupkami</t>
  </si>
  <si>
    <t>Rozebranie nawierzchni z brukowca, grubośc nawierzchni 12-16 cm z wywiezieniem materiału z rozbiórki</t>
  </si>
  <si>
    <t>Rozebranie podbudowy tłuczniowej gr 20 cm</t>
  </si>
  <si>
    <t>04.02.01</t>
  </si>
  <si>
    <t>Podbudowy z mieszanki mineralno - cementowo - emulsyjnej</t>
  </si>
  <si>
    <t>04.10.01</t>
  </si>
  <si>
    <t>05.03.11</t>
  </si>
  <si>
    <t>Wykonanie frezowania nawierzchni asfaltowej na zimno śr. grubość warstwy 12 cm</t>
  </si>
  <si>
    <t>Umocnienie dna rowów i ścieków korytkami żelbetowymi typu korytko o wym 56x38 cm na ławie betonowej wraz z nakrywką</t>
  </si>
  <si>
    <t>Wykonanie podbudowy z kruszywa łamanego 0/31,5, w-wa górna gr. warstwy po zagęszczeniu 15 cm</t>
  </si>
  <si>
    <t>na odcinku długości 957,90 m od km 19+500 do km 20+457,90</t>
  </si>
  <si>
    <r>
      <t xml:space="preserve">01.00.00
</t>
    </r>
    <r>
      <rPr>
        <sz val="10"/>
        <rFont val="Times New Roman"/>
        <family val="1"/>
        <charset val="238"/>
      </rPr>
      <t>45100000-8</t>
    </r>
  </si>
  <si>
    <r>
      <t xml:space="preserve">ROBOTY PRZYGOTOWAWCZE
</t>
    </r>
    <r>
      <rPr>
        <sz val="10"/>
        <rFont val="Times New Roman"/>
        <family val="1"/>
        <charset val="238"/>
      </rPr>
      <t>Roboty w zakresie burzenia, roboty ziemne</t>
    </r>
  </si>
  <si>
    <t>Ścinanie drzew o średnicy 16-35 cm wraz z karczowaniem pni oraz wywiezieniem dłużyc, gałęzi i karpiny</t>
  </si>
  <si>
    <t>Karczowanie krzaków lub zagajników</t>
  </si>
  <si>
    <t>ha</t>
  </si>
  <si>
    <t>Rozebranie nawierzchni z brukowca, grubość nawierzchni 12-16 cm z wywiezieniem materiału z rozbiórki</t>
  </si>
  <si>
    <r>
      <t>m</t>
    </r>
    <r>
      <rPr>
        <b/>
        <vertAlign val="superscript"/>
        <sz val="10"/>
        <rFont val="Times New Roman"/>
        <family val="1"/>
        <charset val="238"/>
      </rPr>
      <t>2</t>
    </r>
  </si>
  <si>
    <t xml:space="preserve">Rozebranie części przelotowej przepustów pod koroną drogi z rur betonowych o średnicy ø40-80 cm z uprzednim odkopaniem przepustów oraz wywiezieniem materiału z rozbiórki </t>
  </si>
  <si>
    <t>Podbudowy z kruszywa łamanego stabilizowanego mechanicznie</t>
  </si>
  <si>
    <t>Podbudowy z mieszanki mineralno - cemontowo - emulsyjnej</t>
  </si>
  <si>
    <t>Wykonanie podbudowy z kruszywa łamanego o gr. 25 cm</t>
  </si>
  <si>
    <t>Umocnienie dna rowów i ścieków korytkami betonowymi typu mulda - mała z ławą żwirową o gr. 10cm</t>
  </si>
  <si>
    <t>Umocnienie dna rowów i ścieków korytkami betonowymi typu mulda - duża z ławą żwirową o gr. 15cm</t>
  </si>
  <si>
    <t>Wykonanie ścianek czołowych dla przepustów o średnicy 40,50 cm pod zjazdami i skrzyżowaniami</t>
  </si>
  <si>
    <t>Przymocowanie tarcz znaków drogowych odblaskowych do gotowych słupków        (folia II generacji)</t>
  </si>
  <si>
    <t>Ustawienie tablic prowadzących U-3 z konstrukcją wsporczą</t>
  </si>
  <si>
    <t>Ustawienie słupków prowadzących U-1a</t>
  </si>
  <si>
    <t>Studnie kanalizacyjne systemowe, wyposażenie studni prefabrykowanej (pokrywa nadstudzienna 1200/600mm, ruszt żeliwny)</t>
  </si>
  <si>
    <t xml:space="preserve">Roboty ziemne  z transportem urobku  w obrębie lub poza terenem budowy, w ziemi uprzednio zmagazynowanej w hałdach, , grunt kategorii I-III, </t>
  </si>
  <si>
    <t>Wykopy oraz przekopy wykonywane na odkład  głębokość do 3 m, kategoria gruntu III-IV</t>
  </si>
  <si>
    <t xml:space="preserve">Roboty ziemne kz transportem urobku w obrębie lub poza terenem budowy, w ziemi uprzednio zmagazynowanej w hałdach, , grunt kategorii I-III, </t>
  </si>
  <si>
    <t>Wyloty z przykanalików WR 4szt</t>
  </si>
  <si>
    <t>Odtworzenie trasy i punktów wysokościowych przy liniowych robotach ziemnych (drogi) w terenie równinnym inwentaryzacja powykonawcza</t>
  </si>
  <si>
    <t>na odcinku długości 4 161,70 m od km 7+110,00 do km 11+271,70</t>
  </si>
  <si>
    <t xml:space="preserve">SST
</t>
  </si>
  <si>
    <t xml:space="preserve">01.00.00
</t>
  </si>
  <si>
    <t xml:space="preserve">ROBOTY PRZYGOTOWAWCZE
</t>
  </si>
  <si>
    <t xml:space="preserve">02.00.00
</t>
  </si>
  <si>
    <t xml:space="preserve">ROBOTY ZIEMNE
</t>
  </si>
  <si>
    <t xml:space="preserve">STWiORB
</t>
  </si>
  <si>
    <t xml:space="preserve">03.00.00
</t>
  </si>
  <si>
    <t xml:space="preserve">ODWODNIENIE KORPUSU DROGOWEGO
</t>
  </si>
  <si>
    <t xml:space="preserve">04.00.00
</t>
  </si>
  <si>
    <t xml:space="preserve">PODBUDOWY
</t>
  </si>
  <si>
    <t>Wykonanie ulepszonego podłoża z kruszywa łamanego  o grubości 25 cm ( na poszerzeniach)</t>
  </si>
  <si>
    <t>Wykonanie ulepszonego podłoża  stabilizowanego cementem o wytrzymałości Rm=1,5MPa, grubość warstwy po zagęszczeniu 10cm ( pod chodnik)</t>
  </si>
  <si>
    <t xml:space="preserve">Wykonanie podbudowy z mieszanki MCE gr. 20 cm wykonanie (frezowanie, mieszanie istniejącego kruszywa z dostarczonym frezem cementem i emulsja oraz doziarnienie) </t>
  </si>
  <si>
    <t>Wykonanie ulepszonego podłoża  stabilizowanego cementem o wytrzymałości Rm=2,5MPa, grubość warstwy po zagęszczeniu 15cm (pod zjazdy przez chodnik)</t>
  </si>
  <si>
    <t>Wykonanie podbudowy z betonu cementowego gr. warstwy po zagęszczeniu 22 cm (pod zatokę autobusową)</t>
  </si>
  <si>
    <t xml:space="preserve">05.00.00
</t>
  </si>
  <si>
    <t xml:space="preserve">NAWIERZCHNIE
</t>
  </si>
  <si>
    <t>Wykonanie nawierzchni tłuczniowej 0/31,5, grubość warstwy po zagęszczeniu do 30cm (nawierzchnia na zjazdach)</t>
  </si>
  <si>
    <t>Wykonanie nawierzchni tłuczniowej 0/31,5, grubość warstwy po zagęszczeniu 15cm ( pobocza)</t>
  </si>
  <si>
    <t>Wykonanie warstwy wiążącej z mieszanki mineralno-asfaltowej grysowej AC16W , grubość warstwy po zagęszczeniu 8 cm
Oczyszczenie i skropienie warstw konstrukcyjnych</t>
  </si>
  <si>
    <t>Wykonanie warstwy ścieralnej z mieszanki mineralno-asfaltowej grysowej 
AC 11S, grubość warstwy po zagęszczeniu 4 cm
Oczyszczenie i skropienie warstw konstrukcyjnych</t>
  </si>
  <si>
    <t>Wykonanie nawierzchni z kostki brukowej betonowej kolorowej o gr. 8 cm na podsypce cementowo-piaskowej, spoiny wypełnione piaskiem ( zjazdy przez chodnik)</t>
  </si>
  <si>
    <t xml:space="preserve">06.00.00
</t>
  </si>
  <si>
    <t>Umocnienie skarp płytami ażurowymi 60x40x10 cm. Wypełnienie wolnych przestrzeni humusem i obsianie trawą, podsypka cementowo-piaskowa 5cm</t>
  </si>
  <si>
    <t xml:space="preserve">ROBOTY WYKOŃCZENIOWE
</t>
  </si>
  <si>
    <t xml:space="preserve">08.00.00
</t>
  </si>
  <si>
    <t xml:space="preserve">ELEMENTY ULIC
</t>
  </si>
  <si>
    <t xml:space="preserve">07.00.00
</t>
  </si>
  <si>
    <t xml:space="preserve">OZNAKOWANIE DRÓG I URZĄDZENIA BEZPIECZEŃSTWA RUCHU
</t>
  </si>
  <si>
    <t xml:space="preserve">Wykopy liniowe szerokości 0,8-2,5 m o ścianach pionowych z ręcznym wydobyciem urobku </t>
  </si>
  <si>
    <t xml:space="preserve">Umocnienie ścian wykopów wraz z rozbiórką w gruntach suchych, szerokość do 1 m, </t>
  </si>
  <si>
    <t>Zasypywanie wykopów szerokości 0,8-2,5 m o ścianach pionowych, wraz z transportem nadmiaru urobku w obrębie lub poza teren budowy</t>
  </si>
  <si>
    <t>Wykopy liniowe szerokości 0,8-2,5 m o ścianach pionowych z ręcznym wydobyciem urobku</t>
  </si>
  <si>
    <t>Ustawienie barieroporęczy U-11a</t>
  </si>
  <si>
    <t>Odtworzenie trasy i punktów wysokościowych przy liniowych robotach ziemnych (drogi) w terenie równinnym (inwentaryzacja powykonawcza)</t>
  </si>
  <si>
    <t>Karczowanie krzaków i poszycia</t>
  </si>
  <si>
    <t>Wykonanie podbudowy z kruszywa łamanego 0/31,5, w-wa górna gr. warstwy po zagęszczeniu 30 cm (poszerzenia)</t>
  </si>
  <si>
    <t>Wykonanie podbudowy z mieszanki MCE gr.20 cm wykonanie  (frezowanie, mieszanie istniejącego kruszywa z dostarczonym frezem, cementem i emulsją oraz doziarnieniem)</t>
  </si>
  <si>
    <t>Wykonanie podbudowy z kruszywa naturalnego stabilizowanego cementem o wytrzymałości Rm=1,5MPa, grubość warstwy po zagęszczeniu 10cm (chodniki)</t>
  </si>
  <si>
    <t>Wykonanie podbudowy z kruszywa naturalnego stabilizowanego cementem o wytrzymałości Rm=5MPa, grubość warstwy po zagęszczeniu 15cm (zjazdy przez chodnik)</t>
  </si>
  <si>
    <t>Wykonanie nawierzchni tłuczniowej 0/31,5, grubość warstwy po zagęszczeniu 15cm (pobocza)</t>
  </si>
  <si>
    <t>Wykonanie warstwy wiążącej z mieszanki mineralno-asfaltowej grysowej AC16W , grubość warstwy po zagęszczeniu 8 cm Oczyszczenie  i skropienie warstw konstrukcyjnych</t>
  </si>
  <si>
    <t>Wykonanie warstwy ścieralnej z mieszanki mineralno-asfaltowej grysowej 
AC 11S, grubość warstwy po zagęszczeniu 4 cm Oczyszczenie i skropienie warstw konstrukcyjnych</t>
  </si>
  <si>
    <t>Umocnienie skarp płytami ażurowymi 60x40x10 cm  Wypełnienie wolnych przestrzeni humusem i obsianie trawą, podsypka cementowo-piaskowa 5cm</t>
  </si>
  <si>
    <t>Wykopy liniowe szerokości 0,8-2,5 m o ścianach pionowych z ręcznym wydobyciem urobku w gruntach suchych,</t>
  </si>
  <si>
    <t xml:space="preserve">Umocnienie ścian wykopów wraz z rozbiórką) w gruntach suchych, szerokość do 1 m, </t>
  </si>
  <si>
    <t>Kanały rurowe</t>
  </si>
  <si>
    <t>Próba szczelności kanałów rurowych, kanał Dn 300 mm - Dn 500 mm</t>
  </si>
  <si>
    <t>Formularz 2.3. do SIWZ</t>
  </si>
  <si>
    <t>KOSZTORYS OFERTOWY WARIANTOWY</t>
  </si>
  <si>
    <r>
      <t xml:space="preserve">I. odcinek długości 4 161,70 m od km 7+110,00 do km 11+271,70 </t>
    </r>
    <r>
      <rPr>
        <sz val="12"/>
        <rFont val="Times New Roman"/>
        <family val="1"/>
        <charset val="238"/>
      </rPr>
      <t xml:space="preserve"> CPV 45100000-8:9 i CPV 451233000-8;9;0 </t>
    </r>
  </si>
  <si>
    <t>………………………………..</t>
  </si>
  <si>
    <t>(podpis i pieczęć upełnomocnionego przedstawiciela Wykonawcy)</t>
  </si>
</sst>
</file>

<file path=xl/styles.xml><?xml version="1.0" encoding="utf-8"?>
<styleSheet xmlns="http://schemas.openxmlformats.org/spreadsheetml/2006/main">
  <numFmts count="3">
    <numFmt numFmtId="164" formatCode="0#\.##\.##\.##\."/>
    <numFmt numFmtId="165" formatCode="##\.##\.##\.00\."/>
    <numFmt numFmtId="166" formatCode="0.0000"/>
  </numFmts>
  <fonts count="15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indexed="64"/>
      <name val="Arial"/>
      <family val="2"/>
      <charset val="238"/>
    </font>
    <font>
      <sz val="10"/>
      <color indexed="64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9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164" fontId="2" fillId="0" borderId="3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4" fontId="7" fillId="0" borderId="0" xfId="0" applyNumberFormat="1" applyFont="1" applyFill="1" applyAlignment="1">
      <alignment horizontal="center" vertical="center"/>
    </xf>
    <xf numFmtId="0" fontId="4" fillId="0" borderId="0" xfId="5" applyFont="1" applyFill="1" applyBorder="1" applyAlignment="1" applyProtection="1">
      <alignment horizontal="left" vertical="center"/>
      <protection locked="0"/>
    </xf>
    <xf numFmtId="4" fontId="4" fillId="0" borderId="0" xfId="5" applyNumberFormat="1" applyFont="1" applyFill="1" applyBorder="1" applyAlignment="1" applyProtection="1">
      <alignment horizontal="center" vertical="center"/>
      <protection locked="0"/>
    </xf>
    <xf numFmtId="0" fontId="7" fillId="0" borderId="0" xfId="5" applyFont="1" applyFill="1" applyBorder="1" applyAlignment="1" applyProtection="1">
      <alignment horizontal="left" vertical="center"/>
      <protection locked="0"/>
    </xf>
    <xf numFmtId="4" fontId="7" fillId="0" borderId="0" xfId="5" applyNumberFormat="1" applyFont="1" applyFill="1" applyBorder="1" applyAlignment="1" applyProtection="1">
      <alignment horizontal="center" vertical="center"/>
      <protection locked="0"/>
    </xf>
    <xf numFmtId="0" fontId="7" fillId="0" borderId="0" xfId="5" applyFont="1" applyFill="1" applyBorder="1" applyAlignment="1">
      <alignment horizontal="left" vertical="center"/>
    </xf>
    <xf numFmtId="4" fontId="7" fillId="0" borderId="0" xfId="5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left" vertical="center"/>
    </xf>
    <xf numFmtId="4" fontId="4" fillId="0" borderId="0" xfId="5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vertical="center" wrapText="1"/>
    </xf>
    <xf numFmtId="0" fontId="4" fillId="0" borderId="4" xfId="3" applyNumberFormat="1" applyFont="1" applyFill="1" applyBorder="1" applyAlignment="1">
      <alignment vertical="center" wrapText="1"/>
    </xf>
    <xf numFmtId="4" fontId="4" fillId="0" borderId="5" xfId="5" applyNumberFormat="1" applyFont="1" applyFill="1" applyBorder="1" applyAlignment="1">
      <alignment horizontal="center" vertical="center"/>
    </xf>
    <xf numFmtId="164" fontId="2" fillId="0" borderId="6" xfId="3" applyNumberFormat="1" applyFont="1" applyFill="1" applyBorder="1" applyAlignment="1">
      <alignment vertical="center" wrapText="1"/>
    </xf>
    <xf numFmtId="164" fontId="2" fillId="0" borderId="7" xfId="3" applyNumberFormat="1" applyFont="1" applyFill="1" applyBorder="1" applyAlignment="1">
      <alignment vertical="center" wrapText="1"/>
    </xf>
    <xf numFmtId="4" fontId="2" fillId="0" borderId="7" xfId="0" applyNumberFormat="1" applyFont="1" applyFill="1" applyBorder="1" applyAlignment="1">
      <alignment vertical="center"/>
    </xf>
    <xf numFmtId="164" fontId="2" fillId="0" borderId="8" xfId="3" applyNumberFormat="1" applyFont="1" applyFill="1" applyBorder="1" applyAlignment="1">
      <alignment vertical="center" wrapText="1"/>
    </xf>
    <xf numFmtId="164" fontId="2" fillId="0" borderId="4" xfId="3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vertical="center"/>
    </xf>
    <xf numFmtId="164" fontId="4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164" fontId="4" fillId="0" borderId="3" xfId="3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3" quotePrefix="1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3" quotePrefix="1" applyNumberFormat="1" applyFont="1" applyFill="1" applyBorder="1" applyAlignment="1">
      <alignment horizontal="center" vertical="center" wrapText="1"/>
    </xf>
    <xf numFmtId="0" fontId="4" fillId="0" borderId="1" xfId="3" quotePrefix="1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center" vertical="center" wrapText="1"/>
    </xf>
    <xf numFmtId="164" fontId="4" fillId="0" borderId="1" xfId="4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9" xfId="5" applyNumberFormat="1" applyFont="1" applyFill="1" applyBorder="1" applyAlignment="1">
      <alignment horizontal="center" vertical="center"/>
    </xf>
    <xf numFmtId="4" fontId="4" fillId="0" borderId="5" xfId="5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0" xfId="5" applyNumberFormat="1" applyFont="1" applyFill="1" applyBorder="1" applyAlignment="1">
      <alignment horizontal="center" vertical="center"/>
    </xf>
    <xf numFmtId="4" fontId="4" fillId="0" borderId="1" xfId="5" applyNumberFormat="1" applyFont="1" applyFill="1" applyBorder="1" applyAlignment="1">
      <alignment horizontal="center" vertical="center"/>
    </xf>
    <xf numFmtId="0" fontId="8" fillId="0" borderId="1" xfId="5" applyFont="1" applyFill="1" applyBorder="1" applyAlignment="1" applyProtection="1">
      <alignment horizontal="center" vertical="center" wrapText="1"/>
    </xf>
    <xf numFmtId="165" fontId="4" fillId="0" borderId="1" xfId="5" quotePrefix="1" applyNumberFormat="1" applyFont="1" applyFill="1" applyBorder="1" applyAlignment="1" applyProtection="1">
      <alignment horizontal="center" vertical="center" wrapText="1"/>
    </xf>
    <xf numFmtId="0" fontId="4" fillId="0" borderId="1" xfId="5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65" fontId="4" fillId="0" borderId="1" xfId="5" applyNumberFormat="1" applyFont="1" applyFill="1" applyBorder="1" applyAlignment="1" applyProtection="1">
      <alignment horizontal="center" vertical="center" wrapText="1"/>
    </xf>
    <xf numFmtId="0" fontId="4" fillId="0" borderId="3" xfId="5" applyFont="1" applyFill="1" applyBorder="1" applyAlignment="1" applyProtection="1">
      <alignment horizontal="left" vertical="center" wrapText="1"/>
    </xf>
    <xf numFmtId="0" fontId="4" fillId="0" borderId="3" xfId="5" applyFont="1" applyFill="1" applyBorder="1" applyAlignment="1" applyProtection="1">
      <alignment horizontal="center" vertical="center" wrapText="1"/>
    </xf>
    <xf numFmtId="0" fontId="4" fillId="0" borderId="1" xfId="5" quotePrefix="1" applyNumberFormat="1" applyFont="1" applyFill="1" applyBorder="1" applyAlignment="1" applyProtection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left" vertical="center" wrapText="1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8" fillId="0" borderId="5" xfId="3" applyNumberFormat="1" applyFont="1" applyFill="1" applyBorder="1" applyAlignment="1">
      <alignment horizontal="center" vertical="center" wrapText="1"/>
    </xf>
    <xf numFmtId="0" fontId="4" fillId="0" borderId="5" xfId="5" quotePrefix="1" applyNumberFormat="1" applyFont="1" applyFill="1" applyBorder="1" applyAlignment="1" applyProtection="1">
      <alignment horizontal="center" vertical="center" wrapText="1"/>
    </xf>
    <xf numFmtId="0" fontId="4" fillId="0" borderId="11" xfId="5" applyNumberFormat="1" applyFont="1" applyFill="1" applyBorder="1" applyAlignment="1" applyProtection="1">
      <alignment horizontal="left" vertical="center" wrapText="1"/>
    </xf>
    <xf numFmtId="0" fontId="4" fillId="0" borderId="11" xfId="5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4" fillId="0" borderId="5" xfId="5" applyNumberFormat="1" applyFont="1" applyFill="1" applyBorder="1" applyAlignment="1" applyProtection="1">
      <alignment horizontal="left" vertical="center" wrapText="1"/>
    </xf>
    <xf numFmtId="0" fontId="4" fillId="0" borderId="5" xfId="3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/>
    </xf>
    <xf numFmtId="0" fontId="4" fillId="0" borderId="5" xfId="5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65" fontId="4" fillId="0" borderId="5" xfId="5" applyNumberFormat="1" applyFont="1" applyFill="1" applyBorder="1" applyAlignment="1" applyProtection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12" xfId="3" applyNumberFormat="1" applyFont="1" applyFill="1" applyBorder="1" applyAlignment="1">
      <alignment vertical="center" wrapText="1"/>
    </xf>
    <xf numFmtId="4" fontId="4" fillId="0" borderId="4" xfId="3" applyNumberFormat="1" applyFont="1" applyFill="1" applyBorder="1" applyAlignment="1">
      <alignment vertical="center" wrapText="1"/>
    </xf>
    <xf numFmtId="165" fontId="4" fillId="0" borderId="5" xfId="5" quotePrefix="1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5" applyFont="1" applyFill="1" applyBorder="1" applyAlignment="1" applyProtection="1">
      <alignment horizontal="left" vertical="center" wrapText="1"/>
    </xf>
    <xf numFmtId="0" fontId="4" fillId="0" borderId="5" xfId="5" applyFont="1" applyFill="1" applyBorder="1" applyAlignment="1" applyProtection="1">
      <alignment horizontal="center" vertical="center" wrapText="1"/>
    </xf>
    <xf numFmtId="0" fontId="8" fillId="0" borderId="5" xfId="5" applyFont="1" applyFill="1" applyBorder="1" applyAlignment="1" applyProtection="1">
      <alignment horizontal="center" vertical="center" wrapText="1"/>
    </xf>
    <xf numFmtId="4" fontId="4" fillId="0" borderId="13" xfId="3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2" fillId="0" borderId="7" xfId="3" applyNumberFormat="1" applyFont="1" applyFill="1" applyBorder="1" applyAlignment="1">
      <alignment vertical="center" wrapText="1"/>
    </xf>
    <xf numFmtId="4" fontId="2" fillId="0" borderId="4" xfId="3" applyNumberFormat="1" applyFont="1" applyFill="1" applyBorder="1" applyAlignment="1">
      <alignment vertical="center" wrapText="1"/>
    </xf>
    <xf numFmtId="4" fontId="4" fillId="0" borderId="1" xfId="5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>
      <alignment vertical="center" wrapText="1"/>
    </xf>
    <xf numFmtId="0" fontId="4" fillId="0" borderId="1" xfId="5" quotePrefix="1" applyFont="1" applyFill="1" applyBorder="1" applyAlignment="1" applyProtection="1">
      <alignment horizontal="left" vertical="center" wrapText="1"/>
    </xf>
    <xf numFmtId="0" fontId="4" fillId="0" borderId="1" xfId="4" applyFont="1" applyFill="1" applyBorder="1" applyAlignment="1">
      <alignment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10" fillId="0" borderId="2" xfId="1" applyNumberFormat="1" applyFont="1" applyFill="1" applyBorder="1" applyAlignment="1">
      <alignment horizontal="center" vertical="center" wrapText="1"/>
    </xf>
    <xf numFmtId="0" fontId="10" fillId="0" borderId="2" xfId="1" applyNumberFormat="1" applyFont="1" applyFill="1" applyBorder="1" applyAlignment="1">
      <alignment vertical="center" wrapText="1"/>
    </xf>
    <xf numFmtId="0" fontId="10" fillId="0" borderId="2" xfId="1" applyNumberFormat="1" applyFont="1" applyFill="1" applyBorder="1" applyAlignment="1">
      <alignment horizontal="left" vertical="center" wrapText="1"/>
    </xf>
    <xf numFmtId="0" fontId="11" fillId="0" borderId="2" xfId="1" applyFont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4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4" fontId="2" fillId="0" borderId="17" xfId="0" applyNumberFormat="1" applyFont="1" applyFill="1" applyBorder="1" applyAlignment="1">
      <alignment vertical="center"/>
    </xf>
    <xf numFmtId="0" fontId="6" fillId="0" borderId="18" xfId="0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vertical="center"/>
    </xf>
    <xf numFmtId="0" fontId="4" fillId="0" borderId="18" xfId="3" applyFont="1" applyFill="1" applyBorder="1" applyAlignment="1">
      <alignment horizontal="center" vertical="center" wrapText="1"/>
    </xf>
    <xf numFmtId="0" fontId="10" fillId="0" borderId="15" xfId="1" applyNumberFormat="1" applyFont="1" applyFill="1" applyBorder="1" applyAlignment="1">
      <alignment horizontal="center" vertical="center" wrapText="1"/>
    </xf>
    <xf numFmtId="4" fontId="10" fillId="0" borderId="19" xfId="1" applyNumberFormat="1" applyFont="1" applyFill="1" applyBorder="1" applyAlignment="1">
      <alignment horizontal="center" vertical="center" wrapText="1"/>
    </xf>
    <xf numFmtId="164" fontId="2" fillId="0" borderId="8" xfId="3" applyNumberFormat="1" applyFont="1" applyFill="1" applyBorder="1" applyAlignment="1">
      <alignment vertical="center"/>
    </xf>
    <xf numFmtId="0" fontId="4" fillId="0" borderId="13" xfId="5" applyFont="1" applyFill="1" applyBorder="1" applyAlignment="1" applyProtection="1">
      <alignment horizontal="center" vertical="center" wrapText="1"/>
    </xf>
    <xf numFmtId="165" fontId="4" fillId="0" borderId="28" xfId="5" quotePrefix="1" applyNumberFormat="1" applyFont="1" applyFill="1" applyBorder="1" applyAlignment="1" applyProtection="1">
      <alignment horizontal="center" vertical="center" wrapText="1"/>
    </xf>
    <xf numFmtId="0" fontId="8" fillId="0" borderId="28" xfId="5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164" fontId="2" fillId="0" borderId="2" xfId="3" applyNumberFormat="1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vertical="center" wrapText="1"/>
    </xf>
    <xf numFmtId="0" fontId="4" fillId="0" borderId="3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3" quotePrefix="1" applyNumberFormat="1" applyFont="1" applyFill="1" applyBorder="1" applyAlignment="1">
      <alignment horizontal="center" vertical="center" wrapText="1"/>
    </xf>
    <xf numFmtId="164" fontId="4" fillId="0" borderId="5" xfId="3" quotePrefix="1" applyNumberFormat="1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vertical="center" wrapText="1"/>
    </xf>
    <xf numFmtId="0" fontId="2" fillId="0" borderId="8" xfId="3" applyFont="1" applyFill="1" applyBorder="1" applyAlignment="1">
      <alignment vertical="center" wrapText="1"/>
    </xf>
    <xf numFmtId="0" fontId="2" fillId="0" borderId="4" xfId="3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vertical="center" wrapText="1"/>
    </xf>
    <xf numFmtId="0" fontId="2" fillId="0" borderId="7" xfId="3" applyFont="1" applyFill="1" applyBorder="1" applyAlignment="1">
      <alignment vertical="center" wrapText="1"/>
    </xf>
    <xf numFmtId="0" fontId="2" fillId="0" borderId="3" xfId="3" applyFont="1" applyFill="1" applyBorder="1" applyAlignment="1">
      <alignment horizontal="center" vertical="center" wrapText="1"/>
    </xf>
    <xf numFmtId="164" fontId="2" fillId="0" borderId="31" xfId="3" applyNumberFormat="1" applyFont="1" applyFill="1" applyBorder="1" applyAlignment="1">
      <alignment horizontal="center" vertical="center" wrapText="1"/>
    </xf>
    <xf numFmtId="0" fontId="2" fillId="0" borderId="5" xfId="3" applyFont="1" applyFill="1" applyBorder="1" applyAlignment="1">
      <alignment vertical="center" wrapText="1"/>
    </xf>
    <xf numFmtId="0" fontId="2" fillId="0" borderId="1" xfId="3" applyFont="1" applyFill="1" applyBorder="1" applyAlignment="1">
      <alignment vertical="center" wrapText="1"/>
    </xf>
    <xf numFmtId="0" fontId="4" fillId="0" borderId="5" xfId="3" quotePrefix="1" applyNumberFormat="1" applyFont="1" applyFill="1" applyBorder="1" applyAlignment="1">
      <alignment horizontal="center" vertical="center" wrapText="1"/>
    </xf>
    <xf numFmtId="0" fontId="4" fillId="0" borderId="5" xfId="3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3" quotePrefix="1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164" fontId="2" fillId="0" borderId="1" xfId="4" applyNumberFormat="1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vertical="center" wrapText="1"/>
    </xf>
    <xf numFmtId="0" fontId="2" fillId="0" borderId="34" xfId="3" applyFont="1" applyFill="1" applyBorder="1" applyAlignment="1">
      <alignment vertical="center" wrapText="1"/>
    </xf>
    <xf numFmtId="0" fontId="2" fillId="0" borderId="0" xfId="3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 wrapText="1"/>
    </xf>
    <xf numFmtId="164" fontId="2" fillId="0" borderId="23" xfId="3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5" xfId="5" applyFont="1" applyFill="1" applyBorder="1" applyAlignment="1" applyProtection="1">
      <alignment horizontal="center" vertical="center" wrapText="1"/>
    </xf>
    <xf numFmtId="165" fontId="2" fillId="0" borderId="5" xfId="5" quotePrefix="1" applyNumberFormat="1" applyFont="1" applyFill="1" applyBorder="1" applyAlignment="1" applyProtection="1">
      <alignment horizontal="center" vertical="center" wrapText="1"/>
    </xf>
    <xf numFmtId="0" fontId="2" fillId="0" borderId="3" xfId="5" applyFont="1" applyFill="1" applyBorder="1" applyAlignment="1" applyProtection="1">
      <alignment horizontal="center" vertical="center" wrapText="1"/>
    </xf>
    <xf numFmtId="165" fontId="2" fillId="0" borderId="31" xfId="5" applyNumberFormat="1" applyFont="1" applyFill="1" applyBorder="1" applyAlignment="1" applyProtection="1">
      <alignment horizontal="center" vertical="center" wrapText="1"/>
    </xf>
    <xf numFmtId="0" fontId="2" fillId="0" borderId="33" xfId="3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35" xfId="5" applyFont="1" applyFill="1" applyBorder="1" applyAlignment="1" applyProtection="1">
      <alignment horizontal="center" vertical="center" wrapText="1"/>
    </xf>
    <xf numFmtId="165" fontId="2" fillId="0" borderId="35" xfId="5" applyNumberFormat="1" applyFont="1" applyFill="1" applyBorder="1" applyAlignment="1" applyProtection="1">
      <alignment horizontal="center" vertical="center" wrapText="1"/>
    </xf>
    <xf numFmtId="0" fontId="2" fillId="0" borderId="36" xfId="3" applyFont="1" applyFill="1" applyBorder="1" applyAlignment="1">
      <alignment vertical="center" wrapText="1"/>
    </xf>
    <xf numFmtId="0" fontId="2" fillId="0" borderId="32" xfId="3" applyFont="1" applyFill="1" applyBorder="1" applyAlignment="1">
      <alignment vertical="center" wrapText="1"/>
    </xf>
    <xf numFmtId="0" fontId="2" fillId="0" borderId="37" xfId="3" applyFont="1" applyFill="1" applyBorder="1" applyAlignment="1">
      <alignment vertical="center" wrapText="1"/>
    </xf>
    <xf numFmtId="1" fontId="4" fillId="0" borderId="1" xfId="5" applyNumberFormat="1" applyFont="1" applyFill="1" applyBorder="1" applyAlignment="1" applyProtection="1">
      <alignment horizontal="center" vertical="center" wrapText="1"/>
    </xf>
    <xf numFmtId="165" fontId="2" fillId="0" borderId="1" xfId="5" quotePrefix="1" applyNumberFormat="1" applyFont="1" applyFill="1" applyBorder="1" applyAlignment="1" applyProtection="1">
      <alignment horizontal="center" vertical="center" wrapText="1"/>
    </xf>
    <xf numFmtId="0" fontId="2" fillId="0" borderId="12" xfId="3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1" xfId="5" applyNumberFormat="1" applyFont="1" applyFill="1" applyBorder="1" applyAlignment="1" applyProtection="1">
      <alignment horizontal="center" vertical="center" wrapText="1"/>
    </xf>
    <xf numFmtId="0" fontId="2" fillId="0" borderId="1" xfId="5" quotePrefix="1" applyNumberFormat="1" applyFont="1" applyFill="1" applyBorder="1" applyAlignment="1" applyProtection="1">
      <alignment horizontal="center" vertical="center" wrapText="1"/>
    </xf>
    <xf numFmtId="0" fontId="2" fillId="0" borderId="12" xfId="3" applyNumberFormat="1" applyFont="1" applyFill="1" applyBorder="1" applyAlignment="1">
      <alignment vertical="center" wrapText="1"/>
    </xf>
    <xf numFmtId="0" fontId="2" fillId="0" borderId="4" xfId="3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37" xfId="3" applyNumberFormat="1" applyFont="1" applyFill="1" applyBorder="1" applyAlignment="1">
      <alignment vertical="center" wrapText="1"/>
    </xf>
    <xf numFmtId="0" fontId="2" fillId="0" borderId="0" xfId="3" applyNumberFormat="1" applyFont="1" applyFill="1" applyBorder="1" applyAlignment="1">
      <alignment vertical="center" wrapText="1"/>
    </xf>
    <xf numFmtId="0" fontId="2" fillId="0" borderId="1" xfId="5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3" borderId="12" xfId="3" applyNumberFormat="1" applyFont="1" applyFill="1" applyBorder="1" applyAlignment="1">
      <alignment vertical="center" wrapText="1"/>
    </xf>
    <xf numFmtId="0" fontId="2" fillId="3" borderId="4" xfId="3" applyNumberFormat="1" applyFont="1" applyFill="1" applyBorder="1" applyAlignment="1">
      <alignment vertical="center" wrapText="1"/>
    </xf>
    <xf numFmtId="0" fontId="2" fillId="0" borderId="1" xfId="3" applyNumberFormat="1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164" fontId="2" fillId="0" borderId="7" xfId="3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/>
    </xf>
    <xf numFmtId="4" fontId="4" fillId="0" borderId="17" xfId="0" applyNumberFormat="1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164" fontId="2" fillId="0" borderId="39" xfId="3" applyNumberFormat="1" applyFont="1" applyFill="1" applyBorder="1" applyAlignment="1">
      <alignment horizontal="center" vertical="center" wrapText="1"/>
    </xf>
    <xf numFmtId="164" fontId="2" fillId="0" borderId="4" xfId="3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4" fillId="0" borderId="13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19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left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 wrapText="1"/>
    </xf>
    <xf numFmtId="2" fontId="2" fillId="0" borderId="40" xfId="0" applyNumberFormat="1" applyFont="1" applyFill="1" applyBorder="1" applyAlignment="1">
      <alignment vertical="center"/>
    </xf>
    <xf numFmtId="2" fontId="2" fillId="0" borderId="41" xfId="0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164" fontId="2" fillId="0" borderId="34" xfId="3" applyNumberFormat="1" applyFont="1" applyFill="1" applyBorder="1" applyAlignment="1">
      <alignment vertical="center" wrapText="1"/>
    </xf>
    <xf numFmtId="4" fontId="5" fillId="2" borderId="39" xfId="0" applyNumberFormat="1" applyFont="1" applyFill="1" applyBorder="1" applyAlignment="1">
      <alignment horizontal="center" vertical="center" wrapText="1"/>
    </xf>
    <xf numFmtId="4" fontId="5" fillId="2" borderId="46" xfId="0" applyNumberFormat="1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164" fontId="2" fillId="0" borderId="12" xfId="3" applyNumberFormat="1" applyFont="1" applyFill="1" applyBorder="1" applyAlignment="1">
      <alignment vertical="center" wrapText="1"/>
    </xf>
    <xf numFmtId="4" fontId="2" fillId="0" borderId="12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0" fontId="10" fillId="0" borderId="38" xfId="1" applyNumberFormat="1" applyFont="1" applyFill="1" applyBorder="1" applyAlignment="1">
      <alignment horizontal="center" vertical="center" wrapText="1"/>
    </xf>
    <xf numFmtId="0" fontId="10" fillId="0" borderId="39" xfId="1" applyNumberFormat="1" applyFont="1" applyFill="1" applyBorder="1" applyAlignment="1">
      <alignment vertical="center" wrapText="1"/>
    </xf>
    <xf numFmtId="0" fontId="10" fillId="0" borderId="10" xfId="1" applyNumberFormat="1" applyFont="1" applyFill="1" applyBorder="1" applyAlignment="1">
      <alignment horizontal="left" vertical="center" wrapText="1"/>
    </xf>
    <xf numFmtId="0" fontId="10" fillId="0" borderId="10" xfId="1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10" fillId="0" borderId="2" xfId="1" applyNumberFormat="1" applyFont="1" applyFill="1" applyBorder="1" applyAlignment="1">
      <alignment horizontal="center" vertical="center" wrapText="1"/>
    </xf>
    <xf numFmtId="4" fontId="10" fillId="0" borderId="10" xfId="1" applyNumberFormat="1" applyFont="1" applyFill="1" applyBorder="1" applyAlignment="1">
      <alignment horizontal="center" vertical="center" wrapText="1"/>
    </xf>
    <xf numFmtId="4" fontId="2" fillId="0" borderId="32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4" fontId="4" fillId="0" borderId="4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left" vertical="center" wrapText="1"/>
    </xf>
    <xf numFmtId="4" fontId="2" fillId="0" borderId="32" xfId="3" applyNumberFormat="1" applyFont="1" applyFill="1" applyBorder="1" applyAlignment="1">
      <alignment vertical="center" wrapText="1"/>
    </xf>
    <xf numFmtId="4" fontId="4" fillId="0" borderId="32" xfId="3" applyNumberFormat="1" applyFont="1" applyFill="1" applyBorder="1" applyAlignment="1">
      <alignment vertical="center" wrapText="1"/>
    </xf>
    <xf numFmtId="4" fontId="4" fillId="0" borderId="0" xfId="5" applyNumberFormat="1" applyFont="1" applyFill="1" applyBorder="1" applyAlignment="1">
      <alignment horizontal="left" vertical="center"/>
    </xf>
    <xf numFmtId="4" fontId="4" fillId="0" borderId="4" xfId="0" applyNumberFormat="1" applyFont="1" applyFill="1" applyBorder="1" applyAlignment="1">
      <alignment horizontal="center" vertical="center"/>
    </xf>
    <xf numFmtId="4" fontId="4" fillId="0" borderId="12" xfId="3" applyNumberFormat="1" applyFont="1" applyFill="1" applyBorder="1" applyAlignment="1">
      <alignment horizontal="center" vertical="center" wrapText="1"/>
    </xf>
    <xf numFmtId="4" fontId="2" fillId="3" borderId="4" xfId="3" applyNumberFormat="1" applyFont="1" applyFill="1" applyBorder="1" applyAlignment="1">
      <alignment vertical="center" wrapText="1"/>
    </xf>
    <xf numFmtId="4" fontId="4" fillId="3" borderId="4" xfId="3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vertical="center"/>
    </xf>
    <xf numFmtId="4" fontId="4" fillId="0" borderId="42" xfId="0" applyNumberFormat="1" applyFont="1" applyFill="1" applyBorder="1" applyAlignment="1">
      <alignment horizontal="center" vertical="center"/>
    </xf>
    <xf numFmtId="4" fontId="2" fillId="0" borderId="43" xfId="0" applyNumberFormat="1" applyFont="1" applyFill="1" applyBorder="1" applyAlignment="1">
      <alignment horizontal="center" vertical="center"/>
    </xf>
    <xf numFmtId="4" fontId="2" fillId="0" borderId="12" xfId="3" applyNumberFormat="1" applyFont="1" applyFill="1" applyBorder="1" applyAlignment="1">
      <alignment vertical="center" wrapText="1"/>
    </xf>
    <xf numFmtId="4" fontId="4" fillId="0" borderId="1" xfId="3" applyNumberFormat="1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center" wrapText="1"/>
    </xf>
    <xf numFmtId="4" fontId="4" fillId="0" borderId="9" xfId="5" applyNumberFormat="1" applyFont="1" applyFill="1" applyBorder="1" applyAlignment="1">
      <alignment horizontal="center" vertical="center"/>
    </xf>
    <xf numFmtId="4" fontId="4" fillId="0" borderId="14" xfId="0" applyNumberFormat="1" applyFont="1" applyFill="1" applyBorder="1" applyAlignment="1">
      <alignment horizontal="center" vertical="center" wrapText="1"/>
    </xf>
    <xf numFmtId="4" fontId="4" fillId="0" borderId="11" xfId="3" applyNumberFormat="1" applyFont="1" applyFill="1" applyBorder="1" applyAlignment="1">
      <alignment horizontal="center" vertical="center"/>
    </xf>
    <xf numFmtId="4" fontId="4" fillId="0" borderId="5" xfId="3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31" xfId="3" applyNumberFormat="1" applyFont="1" applyFill="1" applyBorder="1" applyAlignment="1">
      <alignment horizontal="center" vertical="center"/>
    </xf>
    <xf numFmtId="4" fontId="2" fillId="0" borderId="1" xfId="3" applyNumberFormat="1" applyFont="1" applyFill="1" applyBorder="1" applyAlignment="1">
      <alignment vertical="center" wrapText="1"/>
    </xf>
    <xf numFmtId="4" fontId="2" fillId="0" borderId="1" xfId="4" applyNumberFormat="1" applyFont="1" applyFill="1" applyBorder="1" applyAlignment="1">
      <alignment vertical="center" wrapText="1"/>
    </xf>
    <xf numFmtId="4" fontId="2" fillId="0" borderId="0" xfId="3" applyNumberFormat="1" applyFont="1" applyFill="1" applyBorder="1" applyAlignment="1">
      <alignment vertical="center" wrapText="1"/>
    </xf>
    <xf numFmtId="4" fontId="2" fillId="0" borderId="41" xfId="0" applyNumberFormat="1" applyFont="1" applyFill="1" applyBorder="1" applyAlignment="1">
      <alignment vertical="center"/>
    </xf>
    <xf numFmtId="166" fontId="4" fillId="0" borderId="33" xfId="3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2" fontId="2" fillId="0" borderId="40" xfId="0" applyNumberFormat="1" applyFont="1" applyFill="1" applyBorder="1" applyAlignment="1">
      <alignment horizontal="left" vertical="center"/>
    </xf>
    <xf numFmtId="2" fontId="2" fillId="0" borderId="41" xfId="0" applyNumberFormat="1" applyFont="1" applyFill="1" applyBorder="1" applyAlignment="1">
      <alignment horizontal="left" vertical="center"/>
    </xf>
    <xf numFmtId="2" fontId="2" fillId="0" borderId="42" xfId="0" applyNumberFormat="1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64" fontId="2" fillId="0" borderId="29" xfId="3" applyNumberFormat="1" applyFont="1" applyFill="1" applyBorder="1" applyAlignment="1">
      <alignment horizontal="left" vertical="center" wrapText="1"/>
    </xf>
    <xf numFmtId="164" fontId="2" fillId="0" borderId="30" xfId="3" applyNumberFormat="1" applyFont="1" applyFill="1" applyBorder="1" applyAlignment="1">
      <alignment horizontal="left" vertical="center" wrapText="1"/>
    </xf>
    <xf numFmtId="164" fontId="2" fillId="0" borderId="0" xfId="3" applyNumberFormat="1" applyFont="1" applyFill="1" applyBorder="1" applyAlignment="1">
      <alignment horizontal="left" vertical="center" wrapText="1"/>
    </xf>
    <xf numFmtId="0" fontId="2" fillId="0" borderId="12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vertical="center" wrapText="1"/>
    </xf>
    <xf numFmtId="0" fontId="2" fillId="0" borderId="32" xfId="3" applyFont="1" applyFill="1" applyBorder="1" applyAlignment="1">
      <alignment horizontal="left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64" fontId="2" fillId="0" borderId="8" xfId="3" applyNumberFormat="1" applyFont="1" applyFill="1" applyBorder="1" applyAlignment="1">
      <alignment horizontal="left" vertical="center" wrapText="1"/>
    </xf>
    <xf numFmtId="164" fontId="2" fillId="0" borderId="4" xfId="3" applyNumberFormat="1" applyFont="1" applyFill="1" applyBorder="1" applyAlignment="1">
      <alignment horizontal="left" vertical="center" wrapText="1"/>
    </xf>
  </cellXfs>
  <cellStyles count="6">
    <cellStyle name="Normalny" xfId="0" builtinId="0"/>
    <cellStyle name="Normalny 2" xfId="1"/>
    <cellStyle name="Normalny 7" xfId="2"/>
    <cellStyle name="Normalny_Tabela zbiorcza cz.1 (0030-0035)" xfId="3"/>
    <cellStyle name="Normalny_Tabela zbiorcza cz.1 (0030-0035) 5" xfId="4"/>
    <cellStyle name="Normalny_Wzór tabeli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ESP&#211;&#321;%20FINANSOWY/PRGiPID%20-%202017/Radom%20-%20Brz&#243;za%20ceny%20czerwiec%202016/Drogowa/RBR_odcinek_I_kosztorys_przedmia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zedmiar"/>
      <sheetName val="kosztorys"/>
      <sheetName val="roboty ziemne"/>
      <sheetName val="zdjęcie humusu"/>
      <sheetName val="ułożenie humusu"/>
      <sheetName val="w-wa wyrownawcza AC"/>
      <sheetName val="w-wa wyrownawcza kruszywo"/>
      <sheetName val="zjazdy Lewa"/>
      <sheetName val="zjazdy Prawa"/>
      <sheetName val="nawierzchnia"/>
      <sheetName val="chodniki"/>
      <sheetName val="ścieki"/>
      <sheetName val="rozbiórki"/>
    </sheetNames>
    <sheetDataSet>
      <sheetData sheetId="0" refreshError="1">
        <row r="7">
          <cell r="F7">
            <v>4.16</v>
          </cell>
        </row>
        <row r="10">
          <cell r="F10">
            <v>30</v>
          </cell>
        </row>
        <row r="12">
          <cell r="F12">
            <v>20</v>
          </cell>
        </row>
        <row r="14">
          <cell r="F14">
            <v>15</v>
          </cell>
        </row>
        <row r="16">
          <cell r="F16">
            <v>20</v>
          </cell>
        </row>
        <row r="20">
          <cell r="F20">
            <v>3</v>
          </cell>
        </row>
        <row r="22">
          <cell r="F22">
            <v>2</v>
          </cell>
        </row>
        <row r="34">
          <cell r="F34">
            <v>18</v>
          </cell>
        </row>
        <row r="37">
          <cell r="F37">
            <v>25.5</v>
          </cell>
        </row>
        <row r="39">
          <cell r="F39">
            <v>52.4</v>
          </cell>
        </row>
        <row r="41">
          <cell r="F41">
            <v>16</v>
          </cell>
        </row>
        <row r="43">
          <cell r="F43">
            <v>21</v>
          </cell>
        </row>
        <row r="61">
          <cell r="F61">
            <v>27</v>
          </cell>
        </row>
        <row r="63">
          <cell r="F63">
            <v>102</v>
          </cell>
        </row>
        <row r="68">
          <cell r="F68">
            <v>5972.6</v>
          </cell>
        </row>
        <row r="73">
          <cell r="F73">
            <v>2013.9</v>
          </cell>
        </row>
        <row r="78">
          <cell r="F78">
            <v>28</v>
          </cell>
        </row>
        <row r="81">
          <cell r="F81">
            <v>6</v>
          </cell>
        </row>
        <row r="85">
          <cell r="F85">
            <v>2318</v>
          </cell>
        </row>
        <row r="112">
          <cell r="F112">
            <v>859</v>
          </cell>
        </row>
        <row r="116">
          <cell r="F116">
            <v>111</v>
          </cell>
        </row>
        <row r="119">
          <cell r="F119">
            <v>103</v>
          </cell>
        </row>
        <row r="135">
          <cell r="F135">
            <v>9800</v>
          </cell>
        </row>
        <row r="178">
          <cell r="F178">
            <v>214</v>
          </cell>
        </row>
        <row r="194">
          <cell r="F194">
            <v>2615</v>
          </cell>
        </row>
        <row r="196">
          <cell r="F196">
            <v>482</v>
          </cell>
        </row>
        <row r="198">
          <cell r="F198">
            <v>28</v>
          </cell>
        </row>
        <row r="200">
          <cell r="F200">
            <v>3904</v>
          </cell>
        </row>
        <row r="211">
          <cell r="F211">
            <v>39</v>
          </cell>
        </row>
        <row r="213">
          <cell r="F213">
            <v>518</v>
          </cell>
        </row>
        <row r="216">
          <cell r="F216">
            <v>859</v>
          </cell>
        </row>
        <row r="219">
          <cell r="F219">
            <v>474</v>
          </cell>
        </row>
        <row r="224">
          <cell r="F224">
            <v>1063.83</v>
          </cell>
        </row>
        <row r="227">
          <cell r="F227">
            <v>321.83999999999997</v>
          </cell>
        </row>
        <row r="234">
          <cell r="F234">
            <v>65.25</v>
          </cell>
        </row>
        <row r="261">
          <cell r="F261">
            <v>352</v>
          </cell>
        </row>
        <row r="263">
          <cell r="F26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8"/>
  <sheetViews>
    <sheetView showGridLines="0" tabSelected="1" view="pageBreakPreview" topLeftCell="A287" zoomScaleNormal="85" zoomScaleSheetLayoutView="100" workbookViewId="0">
      <selection activeCell="I168" sqref="I168"/>
    </sheetView>
  </sheetViews>
  <sheetFormatPr defaultColWidth="9.140625" defaultRowHeight="15"/>
  <cols>
    <col min="1" max="1" width="4.7109375" style="83" customWidth="1"/>
    <col min="2" max="2" width="11.7109375" style="22" customWidth="1"/>
    <col min="3" max="3" width="50.28515625" style="26" customWidth="1"/>
    <col min="4" max="4" width="7.85546875" style="22" customWidth="1"/>
    <col min="5" max="5" width="9.7109375" style="219" customWidth="1"/>
    <col min="6" max="6" width="9.28515625" style="2" customWidth="1"/>
    <col min="7" max="7" width="14.140625" style="2" bestFit="1" customWidth="1"/>
    <col min="8" max="8" width="2.28515625" style="9" customWidth="1"/>
    <col min="9" max="9" width="18.28515625" style="2" customWidth="1"/>
    <col min="10" max="11" width="18.28515625" style="9" customWidth="1"/>
    <col min="12" max="12" width="9.140625" style="9"/>
    <col min="13" max="13" width="18.42578125" style="9" customWidth="1"/>
    <col min="14" max="16384" width="9.140625" style="9"/>
  </cols>
  <sheetData>
    <row r="1" spans="1:11" ht="25.9" customHeight="1">
      <c r="F1" s="254" t="s">
        <v>233</v>
      </c>
      <c r="G1" s="254"/>
    </row>
    <row r="2" spans="1:11" s="1" customFormat="1" ht="15.75" customHeight="1">
      <c r="A2" s="271" t="s">
        <v>234</v>
      </c>
      <c r="B2" s="272"/>
      <c r="C2" s="272"/>
      <c r="D2" s="272"/>
      <c r="E2" s="272"/>
      <c r="F2" s="272"/>
      <c r="G2" s="273"/>
      <c r="I2" s="2"/>
    </row>
    <row r="3" spans="1:11" s="1" customFormat="1" ht="15.75" customHeight="1">
      <c r="A3" s="259" t="s">
        <v>91</v>
      </c>
      <c r="B3" s="260"/>
      <c r="C3" s="260"/>
      <c r="D3" s="260"/>
      <c r="E3" s="260"/>
      <c r="F3" s="260"/>
      <c r="G3" s="261"/>
      <c r="I3" s="2"/>
    </row>
    <row r="4" spans="1:11" s="1" customFormat="1" ht="15.75" customHeight="1">
      <c r="A4" s="259" t="s">
        <v>184</v>
      </c>
      <c r="B4" s="260"/>
      <c r="C4" s="260"/>
      <c r="D4" s="260"/>
      <c r="E4" s="260"/>
      <c r="F4" s="260"/>
      <c r="G4" s="261"/>
      <c r="I4" s="2"/>
    </row>
    <row r="5" spans="1:11" s="1" customFormat="1" ht="15.75" customHeight="1">
      <c r="A5" s="274" t="s">
        <v>160</v>
      </c>
      <c r="B5" s="275"/>
      <c r="C5" s="275"/>
      <c r="D5" s="275"/>
      <c r="E5" s="275"/>
      <c r="F5" s="275"/>
      <c r="G5" s="276"/>
      <c r="I5" s="2"/>
    </row>
    <row r="6" spans="1:11" s="5" customFormat="1" ht="36" customHeight="1">
      <c r="A6" s="183" t="s">
        <v>0</v>
      </c>
      <c r="B6" s="208" t="s">
        <v>1</v>
      </c>
      <c r="C6" s="208" t="s">
        <v>2</v>
      </c>
      <c r="D6" s="209" t="s">
        <v>92</v>
      </c>
      <c r="E6" s="206" t="s">
        <v>93</v>
      </c>
      <c r="F6" s="206" t="s">
        <v>95</v>
      </c>
      <c r="G6" s="207" t="s">
        <v>94</v>
      </c>
      <c r="I6" s="6"/>
    </row>
    <row r="7" spans="1:11" s="5" customFormat="1" ht="36" customHeight="1">
      <c r="A7" s="268" t="s">
        <v>235</v>
      </c>
      <c r="B7" s="269"/>
      <c r="C7" s="269"/>
      <c r="D7" s="269"/>
      <c r="E7" s="269"/>
      <c r="F7" s="269"/>
      <c r="G7" s="270"/>
      <c r="I7" s="6"/>
    </row>
    <row r="8" spans="1:11" s="5" customFormat="1" ht="30.75" customHeight="1">
      <c r="A8" s="203" t="s">
        <v>185</v>
      </c>
      <c r="B8" s="204" t="s">
        <v>186</v>
      </c>
      <c r="C8" s="205" t="s">
        <v>187</v>
      </c>
      <c r="D8" s="210"/>
      <c r="E8" s="240"/>
      <c r="F8" s="211"/>
      <c r="G8" s="212"/>
      <c r="I8" s="6"/>
      <c r="J8" s="6"/>
      <c r="K8" s="6"/>
    </row>
    <row r="9" spans="1:11" s="5" customFormat="1" ht="21.75" customHeight="1">
      <c r="A9" s="110"/>
      <c r="B9" s="7" t="s">
        <v>4</v>
      </c>
      <c r="C9" s="34" t="s">
        <v>5</v>
      </c>
      <c r="D9" s="35"/>
      <c r="E9" s="94"/>
      <c r="F9" s="36"/>
      <c r="G9" s="111"/>
      <c r="I9" s="6"/>
    </row>
    <row r="10" spans="1:11" ht="38.25" customHeight="1">
      <c r="A10" s="48">
        <v>1</v>
      </c>
      <c r="B10" s="37" t="s">
        <v>4</v>
      </c>
      <c r="C10" s="8" t="s">
        <v>183</v>
      </c>
      <c r="D10" s="39" t="s">
        <v>6</v>
      </c>
      <c r="E10" s="241">
        <f>[1]przedmiar!F7</f>
        <v>4.16</v>
      </c>
      <c r="F10" s="27"/>
      <c r="G10" s="27">
        <f>E10*F10</f>
        <v>0</v>
      </c>
    </row>
    <row r="11" spans="1:11" s="5" customFormat="1" ht="21.75" customHeight="1">
      <c r="A11" s="110"/>
      <c r="B11" s="7" t="s">
        <v>7</v>
      </c>
      <c r="C11" s="34" t="s">
        <v>8</v>
      </c>
      <c r="D11" s="35"/>
      <c r="E11" s="94"/>
      <c r="F11" s="36"/>
      <c r="G11" s="111"/>
      <c r="I11" s="6"/>
    </row>
    <row r="12" spans="1:11" ht="29.25" customHeight="1">
      <c r="A12" s="38">
        <f>A10+1</f>
        <v>2</v>
      </c>
      <c r="B12" s="44" t="s">
        <v>7</v>
      </c>
      <c r="C12" s="8" t="s">
        <v>9</v>
      </c>
      <c r="D12" s="39" t="s">
        <v>10</v>
      </c>
      <c r="E12" s="241">
        <f>[1]przedmiar!F10</f>
        <v>30</v>
      </c>
      <c r="F12" s="27"/>
      <c r="G12" s="27">
        <f t="shared" ref="G12:G18" si="0">E12*F12</f>
        <v>0</v>
      </c>
    </row>
    <row r="13" spans="1:11" s="10" customFormat="1" ht="29.25" customHeight="1">
      <c r="A13" s="38">
        <f t="shared" ref="A13:A18" si="1">A12+1</f>
        <v>3</v>
      </c>
      <c r="B13" s="44" t="s">
        <v>7</v>
      </c>
      <c r="C13" s="8" t="s">
        <v>11</v>
      </c>
      <c r="D13" s="39" t="s">
        <v>10</v>
      </c>
      <c r="E13" s="241">
        <f>[1]przedmiar!F12</f>
        <v>20</v>
      </c>
      <c r="F13" s="27"/>
      <c r="G13" s="27">
        <f t="shared" si="0"/>
        <v>0</v>
      </c>
      <c r="I13" s="11"/>
    </row>
    <row r="14" spans="1:11" s="10" customFormat="1" ht="29.25" customHeight="1">
      <c r="A14" s="38">
        <f t="shared" si="1"/>
        <v>4</v>
      </c>
      <c r="B14" s="44" t="s">
        <v>7</v>
      </c>
      <c r="C14" s="8" t="s">
        <v>12</v>
      </c>
      <c r="D14" s="39" t="s">
        <v>10</v>
      </c>
      <c r="E14" s="241">
        <f>[1]przedmiar!F14</f>
        <v>15</v>
      </c>
      <c r="F14" s="27"/>
      <c r="G14" s="27">
        <f t="shared" si="0"/>
        <v>0</v>
      </c>
      <c r="I14" s="11"/>
    </row>
    <row r="15" spans="1:11" ht="29.25" customHeight="1">
      <c r="A15" s="38">
        <f t="shared" si="1"/>
        <v>5</v>
      </c>
      <c r="B15" s="44" t="s">
        <v>7</v>
      </c>
      <c r="C15" s="8" t="s">
        <v>13</v>
      </c>
      <c r="D15" s="39" t="s">
        <v>10</v>
      </c>
      <c r="E15" s="241">
        <f>[1]przedmiar!F16</f>
        <v>20</v>
      </c>
      <c r="F15" s="27"/>
      <c r="G15" s="27">
        <f t="shared" si="0"/>
        <v>0</v>
      </c>
    </row>
    <row r="16" spans="1:11" ht="29.25" customHeight="1">
      <c r="A16" s="38">
        <f t="shared" si="1"/>
        <v>6</v>
      </c>
      <c r="B16" s="44" t="s">
        <v>7</v>
      </c>
      <c r="C16" s="8" t="s">
        <v>14</v>
      </c>
      <c r="D16" s="39" t="s">
        <v>10</v>
      </c>
      <c r="E16" s="241">
        <v>8</v>
      </c>
      <c r="F16" s="27"/>
      <c r="G16" s="27">
        <f t="shared" si="0"/>
        <v>0</v>
      </c>
    </row>
    <row r="17" spans="1:9" ht="29.25" customHeight="1">
      <c r="A17" s="38">
        <f t="shared" si="1"/>
        <v>7</v>
      </c>
      <c r="B17" s="44" t="s">
        <v>7</v>
      </c>
      <c r="C17" s="8" t="s">
        <v>15</v>
      </c>
      <c r="D17" s="39" t="s">
        <v>10</v>
      </c>
      <c r="E17" s="241">
        <f>[1]przedmiar!F20</f>
        <v>3</v>
      </c>
      <c r="F17" s="27"/>
      <c r="G17" s="27">
        <f t="shared" si="0"/>
        <v>0</v>
      </c>
    </row>
    <row r="18" spans="1:9" ht="29.25" customHeight="1">
      <c r="A18" s="38">
        <f t="shared" si="1"/>
        <v>8</v>
      </c>
      <c r="B18" s="44" t="s">
        <v>7</v>
      </c>
      <c r="C18" s="8" t="s">
        <v>16</v>
      </c>
      <c r="D18" s="39" t="s">
        <v>10</v>
      </c>
      <c r="E18" s="241">
        <f>[1]przedmiar!F22</f>
        <v>2</v>
      </c>
      <c r="F18" s="27"/>
      <c r="G18" s="27">
        <f t="shared" si="0"/>
        <v>0</v>
      </c>
    </row>
    <row r="19" spans="1:9" s="5" customFormat="1" ht="21.75" customHeight="1">
      <c r="A19" s="110"/>
      <c r="B19" s="7" t="s">
        <v>17</v>
      </c>
      <c r="C19" s="34" t="s">
        <v>18</v>
      </c>
      <c r="D19" s="35"/>
      <c r="E19" s="94"/>
      <c r="F19" s="36"/>
      <c r="G19" s="111"/>
      <c r="I19" s="6"/>
    </row>
    <row r="20" spans="1:9" s="12" customFormat="1" ht="31.5" customHeight="1">
      <c r="A20" s="38">
        <f>A18+1</f>
        <v>9</v>
      </c>
      <c r="B20" s="37" t="s">
        <v>17</v>
      </c>
      <c r="C20" s="8" t="s">
        <v>19</v>
      </c>
      <c r="D20" s="39" t="s">
        <v>49</v>
      </c>
      <c r="E20" s="241">
        <v>29930</v>
      </c>
      <c r="F20" s="60"/>
      <c r="G20" s="27">
        <f>E20*F20</f>
        <v>0</v>
      </c>
      <c r="I20" s="13"/>
    </row>
    <row r="21" spans="1:9" s="5" customFormat="1" ht="21.75" customHeight="1">
      <c r="A21" s="110"/>
      <c r="B21" s="7" t="s">
        <v>20</v>
      </c>
      <c r="C21" s="34" t="s">
        <v>21</v>
      </c>
      <c r="D21" s="35"/>
      <c r="E21" s="94"/>
      <c r="F21" s="36"/>
      <c r="G21" s="111"/>
      <c r="I21" s="6"/>
    </row>
    <row r="22" spans="1:9" s="12" customFormat="1" ht="33.75" customHeight="1">
      <c r="A22" s="41">
        <f>A20+1</f>
        <v>10</v>
      </c>
      <c r="B22" s="42" t="s">
        <v>20</v>
      </c>
      <c r="C22" s="28" t="s">
        <v>151</v>
      </c>
      <c r="D22" s="43" t="s">
        <v>49</v>
      </c>
      <c r="E22" s="241">
        <v>16646.8</v>
      </c>
      <c r="F22" s="60"/>
      <c r="G22" s="27">
        <f>E22*F22</f>
        <v>0</v>
      </c>
      <c r="I22" s="13"/>
    </row>
    <row r="23" spans="1:9" s="12" customFormat="1" ht="33.75" customHeight="1">
      <c r="A23" s="41"/>
      <c r="B23" s="42" t="s">
        <v>20</v>
      </c>
      <c r="C23" s="28" t="s">
        <v>152</v>
      </c>
      <c r="D23" s="43" t="s">
        <v>49</v>
      </c>
      <c r="E23" s="241">
        <v>6242.5</v>
      </c>
      <c r="F23" s="60"/>
      <c r="G23" s="27">
        <f>E23*F23</f>
        <v>0</v>
      </c>
      <c r="I23" s="13"/>
    </row>
    <row r="24" spans="1:9" s="12" customFormat="1" ht="33.75" customHeight="1">
      <c r="A24" s="38">
        <f>A22+1</f>
        <v>11</v>
      </c>
      <c r="B24" s="44" t="s">
        <v>20</v>
      </c>
      <c r="C24" s="8" t="s">
        <v>22</v>
      </c>
      <c r="D24" s="39" t="s">
        <v>49</v>
      </c>
      <c r="E24" s="241">
        <f>[1]przedmiar!F34</f>
        <v>18</v>
      </c>
      <c r="F24" s="60"/>
      <c r="G24" s="27">
        <f t="shared" ref="G24:G30" si="2">F24*E24</f>
        <v>0</v>
      </c>
      <c r="I24" s="13"/>
    </row>
    <row r="25" spans="1:9" s="12" customFormat="1" ht="41.25" customHeight="1">
      <c r="A25" s="41">
        <f t="shared" ref="A25:A30" si="3">A24+1</f>
        <v>12</v>
      </c>
      <c r="B25" s="42" t="s">
        <v>20</v>
      </c>
      <c r="C25" s="28" t="s">
        <v>23</v>
      </c>
      <c r="D25" s="43" t="s">
        <v>24</v>
      </c>
      <c r="E25" s="241">
        <f>[1]przedmiar!F37</f>
        <v>25.5</v>
      </c>
      <c r="F25" s="27"/>
      <c r="G25" s="27">
        <f t="shared" si="2"/>
        <v>0</v>
      </c>
      <c r="I25" s="13"/>
    </row>
    <row r="26" spans="1:9" s="14" customFormat="1" ht="41.25" customHeight="1">
      <c r="A26" s="41">
        <f t="shared" si="3"/>
        <v>13</v>
      </c>
      <c r="B26" s="42" t="s">
        <v>20</v>
      </c>
      <c r="C26" s="28" t="s">
        <v>25</v>
      </c>
      <c r="D26" s="43" t="s">
        <v>24</v>
      </c>
      <c r="E26" s="241">
        <f>[1]przedmiar!F39</f>
        <v>52.4</v>
      </c>
      <c r="F26" s="27"/>
      <c r="G26" s="27">
        <f t="shared" si="2"/>
        <v>0</v>
      </c>
      <c r="I26" s="15"/>
    </row>
    <row r="27" spans="1:9" s="12" customFormat="1" ht="33" customHeight="1">
      <c r="A27" s="38">
        <f t="shared" si="3"/>
        <v>14</v>
      </c>
      <c r="B27" s="44" t="s">
        <v>20</v>
      </c>
      <c r="C27" s="8" t="s">
        <v>26</v>
      </c>
      <c r="D27" s="39" t="s">
        <v>27</v>
      </c>
      <c r="E27" s="241">
        <f>[1]przedmiar!F41</f>
        <v>16</v>
      </c>
      <c r="F27" s="27"/>
      <c r="G27" s="27">
        <f t="shared" si="2"/>
        <v>0</v>
      </c>
      <c r="I27" s="13"/>
    </row>
    <row r="28" spans="1:9" s="12" customFormat="1" ht="24" customHeight="1">
      <c r="A28" s="38">
        <f t="shared" si="3"/>
        <v>15</v>
      </c>
      <c r="B28" s="44" t="s">
        <v>20</v>
      </c>
      <c r="C28" s="45" t="s">
        <v>28</v>
      </c>
      <c r="D28" s="39" t="s">
        <v>24</v>
      </c>
      <c r="E28" s="27">
        <f>[1]przedmiar!F43</f>
        <v>21</v>
      </c>
      <c r="F28" s="27"/>
      <c r="G28" s="27">
        <f t="shared" si="2"/>
        <v>0</v>
      </c>
      <c r="I28" s="13"/>
    </row>
    <row r="29" spans="1:9" s="12" customFormat="1" ht="24" customHeight="1">
      <c r="A29" s="38">
        <f t="shared" si="3"/>
        <v>16</v>
      </c>
      <c r="B29" s="44" t="s">
        <v>20</v>
      </c>
      <c r="C29" s="45" t="s">
        <v>29</v>
      </c>
      <c r="D29" s="39" t="s">
        <v>10</v>
      </c>
      <c r="E29" s="27">
        <v>15</v>
      </c>
      <c r="F29" s="27"/>
      <c r="G29" s="27">
        <f t="shared" si="2"/>
        <v>0</v>
      </c>
      <c r="I29" s="13"/>
    </row>
    <row r="30" spans="1:9" s="12" customFormat="1" ht="24" customHeight="1">
      <c r="A30" s="38">
        <f t="shared" si="3"/>
        <v>17</v>
      </c>
      <c r="B30" s="44" t="s">
        <v>20</v>
      </c>
      <c r="C30" s="45" t="s">
        <v>30</v>
      </c>
      <c r="D30" s="39" t="s">
        <v>10</v>
      </c>
      <c r="E30" s="27">
        <v>18</v>
      </c>
      <c r="F30" s="27"/>
      <c r="G30" s="27">
        <f t="shared" si="2"/>
        <v>0</v>
      </c>
      <c r="I30" s="13"/>
    </row>
    <row r="31" spans="1:9" s="5" customFormat="1" ht="21.75" customHeight="1">
      <c r="A31" s="110"/>
      <c r="B31" s="7" t="s">
        <v>31</v>
      </c>
      <c r="C31" s="34" t="s">
        <v>32</v>
      </c>
      <c r="D31" s="35"/>
      <c r="E31" s="94"/>
      <c r="F31" s="36"/>
      <c r="G31" s="111"/>
      <c r="I31" s="6"/>
    </row>
    <row r="32" spans="1:9" s="12" customFormat="1" ht="30.75" customHeight="1">
      <c r="A32" s="46">
        <v>18</v>
      </c>
      <c r="B32" s="47" t="s">
        <v>31</v>
      </c>
      <c r="C32" s="98" t="s">
        <v>33</v>
      </c>
      <c r="D32" s="99" t="s">
        <v>24</v>
      </c>
      <c r="E32" s="242">
        <f>[1]przedmiar!F61</f>
        <v>27</v>
      </c>
      <c r="F32" s="27"/>
      <c r="G32" s="27">
        <f>F32*E32</f>
        <v>0</v>
      </c>
      <c r="I32" s="13"/>
    </row>
    <row r="33" spans="1:11" s="12" customFormat="1" ht="30.75" customHeight="1">
      <c r="A33" s="46">
        <f>A32+1</f>
        <v>19</v>
      </c>
      <c r="B33" s="47" t="s">
        <v>31</v>
      </c>
      <c r="C33" s="98" t="s">
        <v>34</v>
      </c>
      <c r="D33" s="99" t="s">
        <v>24</v>
      </c>
      <c r="E33" s="242">
        <f>[1]przedmiar!F63</f>
        <v>102</v>
      </c>
      <c r="F33" s="27"/>
      <c r="G33" s="27">
        <f>F33*E33</f>
        <v>0</v>
      </c>
      <c r="I33" s="13"/>
    </row>
    <row r="34" spans="1:11" s="5" customFormat="1" ht="33.75" customHeight="1">
      <c r="A34" s="108" t="s">
        <v>185</v>
      </c>
      <c r="B34" s="92" t="s">
        <v>188</v>
      </c>
      <c r="C34" s="31" t="s">
        <v>189</v>
      </c>
      <c r="D34" s="32"/>
      <c r="E34" s="93"/>
      <c r="F34" s="33"/>
      <c r="G34" s="109"/>
      <c r="I34" s="6"/>
      <c r="J34" s="6"/>
      <c r="K34" s="6"/>
    </row>
    <row r="35" spans="1:11" s="5" customFormat="1" ht="21.75" customHeight="1">
      <c r="A35" s="110"/>
      <c r="B35" s="7" t="s">
        <v>35</v>
      </c>
      <c r="C35" s="34" t="s">
        <v>36</v>
      </c>
      <c r="D35" s="35"/>
      <c r="E35" s="94"/>
      <c r="F35" s="36"/>
      <c r="G35" s="111"/>
      <c r="I35" s="6"/>
    </row>
    <row r="36" spans="1:11" ht="31.5" customHeight="1">
      <c r="A36" s="48">
        <f>A33+1</f>
        <v>20</v>
      </c>
      <c r="B36" s="37" t="s">
        <v>35</v>
      </c>
      <c r="C36" s="8" t="s">
        <v>37</v>
      </c>
      <c r="D36" s="39" t="s">
        <v>96</v>
      </c>
      <c r="E36" s="241">
        <f>[1]przedmiar!F68</f>
        <v>5972.6</v>
      </c>
      <c r="F36" s="27"/>
      <c r="G36" s="27">
        <f>F36*E36</f>
        <v>0</v>
      </c>
    </row>
    <row r="37" spans="1:11" s="5" customFormat="1" ht="21.75" customHeight="1">
      <c r="A37" s="110"/>
      <c r="B37" s="7" t="s">
        <v>38</v>
      </c>
      <c r="C37" s="34" t="s">
        <v>39</v>
      </c>
      <c r="D37" s="35"/>
      <c r="E37" s="94"/>
      <c r="F37" s="36"/>
      <c r="G37" s="111"/>
      <c r="I37" s="6"/>
    </row>
    <row r="38" spans="1:11" s="16" customFormat="1" ht="54" customHeight="1">
      <c r="A38" s="38">
        <f>A36+1</f>
        <v>21</v>
      </c>
      <c r="B38" s="37" t="s">
        <v>38</v>
      </c>
      <c r="C38" s="8" t="s">
        <v>40</v>
      </c>
      <c r="D38" s="39" t="s">
        <v>96</v>
      </c>
      <c r="E38" s="241">
        <f>[1]przedmiar!F73</f>
        <v>2013.9</v>
      </c>
      <c r="F38" s="95"/>
      <c r="G38" s="27">
        <f>F38*E38</f>
        <v>0</v>
      </c>
      <c r="I38" s="17"/>
    </row>
    <row r="39" spans="1:11" s="5" customFormat="1" ht="37.5" customHeight="1">
      <c r="A39" s="108" t="s">
        <v>190</v>
      </c>
      <c r="B39" s="92" t="s">
        <v>191</v>
      </c>
      <c r="C39" s="31" t="s">
        <v>192</v>
      </c>
      <c r="D39" s="32"/>
      <c r="E39" s="93"/>
      <c r="F39" s="33"/>
      <c r="G39" s="109"/>
      <c r="I39" s="6"/>
      <c r="J39" s="6"/>
      <c r="K39" s="6"/>
    </row>
    <row r="40" spans="1:11" s="5" customFormat="1" ht="21.75" customHeight="1">
      <c r="A40" s="110" t="s">
        <v>41</v>
      </c>
      <c r="B40" s="7" t="s">
        <v>42</v>
      </c>
      <c r="C40" s="34" t="s">
        <v>43</v>
      </c>
      <c r="D40" s="35"/>
      <c r="E40" s="94"/>
      <c r="F40" s="36"/>
      <c r="G40" s="111"/>
      <c r="I40" s="6"/>
    </row>
    <row r="41" spans="1:11" s="18" customFormat="1" ht="56.25" customHeight="1">
      <c r="A41" s="79">
        <f>A38+1</f>
        <v>22</v>
      </c>
      <c r="B41" s="49" t="s">
        <v>42</v>
      </c>
      <c r="C41" s="50" t="s">
        <v>44</v>
      </c>
      <c r="D41" s="51" t="s">
        <v>24</v>
      </c>
      <c r="E41" s="243">
        <f>[1]przedmiar!F78</f>
        <v>28</v>
      </c>
      <c r="F41" s="52"/>
      <c r="G41" s="52">
        <f>F41*E41</f>
        <v>0</v>
      </c>
      <c r="I41" s="19"/>
    </row>
    <row r="42" spans="1:11" s="20" customFormat="1" ht="45.75" customHeight="1">
      <c r="A42" s="38">
        <f>A41+1</f>
        <v>23</v>
      </c>
      <c r="B42" s="53" t="s">
        <v>42</v>
      </c>
      <c r="C42" s="54" t="s">
        <v>45</v>
      </c>
      <c r="D42" s="55" t="s">
        <v>10</v>
      </c>
      <c r="E42" s="244">
        <f>[1]przedmiar!F81</f>
        <v>6</v>
      </c>
      <c r="F42" s="56"/>
      <c r="G42" s="56">
        <f>F42*E42</f>
        <v>0</v>
      </c>
      <c r="I42" s="21"/>
    </row>
    <row r="43" spans="1:11" s="5" customFormat="1" ht="23.25" customHeight="1">
      <c r="A43" s="108" t="s">
        <v>185</v>
      </c>
      <c r="B43" s="92" t="s">
        <v>193</v>
      </c>
      <c r="C43" s="31" t="s">
        <v>194</v>
      </c>
      <c r="D43" s="32"/>
      <c r="E43" s="93"/>
      <c r="F43" s="33"/>
      <c r="G43" s="109"/>
      <c r="I43" s="6"/>
      <c r="J43" s="6"/>
      <c r="K43" s="6"/>
    </row>
    <row r="44" spans="1:11" s="5" customFormat="1" ht="21.75" customHeight="1">
      <c r="A44" s="110"/>
      <c r="B44" s="7" t="s">
        <v>46</v>
      </c>
      <c r="C44" s="34" t="s">
        <v>47</v>
      </c>
      <c r="D44" s="35"/>
      <c r="E44" s="94"/>
      <c r="F44" s="36"/>
      <c r="G44" s="111"/>
      <c r="I44" s="6"/>
    </row>
    <row r="45" spans="1:11" s="23" customFormat="1" ht="24" customHeight="1">
      <c r="A45" s="38">
        <f>A42+1</f>
        <v>24</v>
      </c>
      <c r="B45" s="58" t="s">
        <v>153</v>
      </c>
      <c r="C45" s="59" t="s">
        <v>48</v>
      </c>
      <c r="D45" s="25" t="s">
        <v>49</v>
      </c>
      <c r="E45" s="106">
        <f>[1]przedmiar!F85</f>
        <v>2318</v>
      </c>
      <c r="F45" s="60"/>
      <c r="G45" s="60">
        <f>F45*E45</f>
        <v>0</v>
      </c>
      <c r="I45" s="24"/>
    </row>
    <row r="46" spans="1:11" s="5" customFormat="1" ht="21.75" customHeight="1">
      <c r="A46" s="110"/>
      <c r="B46" s="7" t="s">
        <v>51</v>
      </c>
      <c r="C46" s="115" t="s">
        <v>52</v>
      </c>
      <c r="D46" s="35"/>
      <c r="E46" s="94"/>
      <c r="F46" s="36"/>
      <c r="G46" s="111"/>
      <c r="I46" s="6"/>
    </row>
    <row r="47" spans="1:11" s="23" customFormat="1" ht="32.25" customHeight="1">
      <c r="A47" s="61">
        <v>27</v>
      </c>
      <c r="B47" s="58" t="s">
        <v>51</v>
      </c>
      <c r="C47" s="97" t="s">
        <v>195</v>
      </c>
      <c r="D47" s="25" t="s">
        <v>49</v>
      </c>
      <c r="E47" s="241">
        <v>3505.5</v>
      </c>
      <c r="F47" s="56"/>
      <c r="G47" s="27">
        <f>F47*E47</f>
        <v>0</v>
      </c>
      <c r="I47" s="24"/>
    </row>
    <row r="48" spans="1:11" s="23" customFormat="1" ht="32.25" customHeight="1">
      <c r="A48" s="61">
        <v>28</v>
      </c>
      <c r="B48" s="62" t="s">
        <v>50</v>
      </c>
      <c r="C48" s="59" t="s">
        <v>159</v>
      </c>
      <c r="D48" s="25" t="s">
        <v>49</v>
      </c>
      <c r="E48" s="241">
        <v>334</v>
      </c>
      <c r="F48" s="56"/>
      <c r="G48" s="27">
        <f>E48*F48</f>
        <v>0</v>
      </c>
      <c r="I48" s="24"/>
    </row>
    <row r="49" spans="1:11" s="23" customFormat="1" ht="44.25" customHeight="1">
      <c r="A49" s="61">
        <f>A47+1</f>
        <v>28</v>
      </c>
      <c r="B49" s="58" t="s">
        <v>51</v>
      </c>
      <c r="C49" s="97" t="s">
        <v>196</v>
      </c>
      <c r="D49" s="25" t="s">
        <v>49</v>
      </c>
      <c r="E49" s="241">
        <f>[1]przedmiar!F112</f>
        <v>859</v>
      </c>
      <c r="F49" s="56"/>
      <c r="G49" s="27">
        <f>F49*E49</f>
        <v>0</v>
      </c>
      <c r="I49" s="24"/>
    </row>
    <row r="50" spans="1:11" s="5" customFormat="1" ht="21.75" customHeight="1">
      <c r="A50" s="110"/>
      <c r="B50" s="7" t="s">
        <v>51</v>
      </c>
      <c r="C50" s="115" t="s">
        <v>52</v>
      </c>
      <c r="D50" s="35"/>
      <c r="E50" s="94"/>
      <c r="F50" s="36"/>
      <c r="G50" s="111"/>
      <c r="I50" s="6"/>
    </row>
    <row r="51" spans="1:11" s="23" customFormat="1" ht="43.5" customHeight="1">
      <c r="A51" s="38">
        <f>A49+1</f>
        <v>29</v>
      </c>
      <c r="B51" s="58" t="s">
        <v>51</v>
      </c>
      <c r="C51" s="97" t="s">
        <v>198</v>
      </c>
      <c r="D51" s="25" t="s">
        <v>49</v>
      </c>
      <c r="E51" s="241">
        <f>[1]przedmiar!F116</f>
        <v>111</v>
      </c>
      <c r="F51" s="56"/>
      <c r="G51" s="27">
        <f>F51*E51</f>
        <v>0</v>
      </c>
      <c r="I51" s="24"/>
    </row>
    <row r="52" spans="1:11" s="23" customFormat="1" ht="29.25" customHeight="1">
      <c r="A52" s="112">
        <f>A51+1</f>
        <v>30</v>
      </c>
      <c r="B52" s="40" t="s">
        <v>53</v>
      </c>
      <c r="C52" s="63" t="s">
        <v>199</v>
      </c>
      <c r="D52" s="64" t="s">
        <v>49</v>
      </c>
      <c r="E52" s="241">
        <f>[1]przedmiar!F119</f>
        <v>103</v>
      </c>
      <c r="F52" s="56"/>
      <c r="G52" s="27">
        <f>F52*E52</f>
        <v>0</v>
      </c>
      <c r="I52" s="24"/>
    </row>
    <row r="53" spans="1:11" s="5" customFormat="1" ht="21.75" customHeight="1">
      <c r="A53" s="110"/>
      <c r="B53" s="58" t="s">
        <v>155</v>
      </c>
      <c r="C53" s="34" t="s">
        <v>154</v>
      </c>
      <c r="D53" s="35"/>
      <c r="E53" s="94"/>
      <c r="F53" s="36"/>
      <c r="G53" s="111"/>
      <c r="I53" s="6"/>
    </row>
    <row r="54" spans="1:11" s="23" customFormat="1" ht="51" customHeight="1">
      <c r="A54" s="25">
        <f>A52+1</f>
        <v>31</v>
      </c>
      <c r="B54" s="58" t="s">
        <v>155</v>
      </c>
      <c r="C54" s="54" t="s">
        <v>197</v>
      </c>
      <c r="D54" s="25" t="s">
        <v>49</v>
      </c>
      <c r="E54" s="241">
        <v>28072</v>
      </c>
      <c r="F54" s="56"/>
      <c r="G54" s="56">
        <f>F54*E54</f>
        <v>0</v>
      </c>
      <c r="I54" s="24"/>
    </row>
    <row r="55" spans="1:11" s="5" customFormat="1" ht="42.75" customHeight="1">
      <c r="A55" s="108" t="s">
        <v>185</v>
      </c>
      <c r="B55" s="92" t="s">
        <v>200</v>
      </c>
      <c r="C55" s="31" t="s">
        <v>201</v>
      </c>
      <c r="D55" s="32"/>
      <c r="E55" s="93"/>
      <c r="F55" s="33"/>
      <c r="G55" s="109"/>
      <c r="I55" s="6"/>
      <c r="J55" s="6"/>
      <c r="K55" s="6"/>
    </row>
    <row r="56" spans="1:11" s="5" customFormat="1" ht="21.75" customHeight="1">
      <c r="A56" s="110"/>
      <c r="B56" s="7" t="s">
        <v>54</v>
      </c>
      <c r="C56" s="34" t="s">
        <v>55</v>
      </c>
      <c r="D56" s="35"/>
      <c r="E56" s="94"/>
      <c r="F56" s="36"/>
      <c r="G56" s="111"/>
      <c r="I56" s="6"/>
    </row>
    <row r="57" spans="1:11" s="23" customFormat="1" ht="33.75" customHeight="1">
      <c r="A57" s="25">
        <v>32</v>
      </c>
      <c r="B57" s="62" t="s">
        <v>54</v>
      </c>
      <c r="C57" s="54" t="s">
        <v>202</v>
      </c>
      <c r="D57" s="25" t="s">
        <v>49</v>
      </c>
      <c r="E57" s="241">
        <v>2217</v>
      </c>
      <c r="F57" s="56"/>
      <c r="G57" s="56">
        <f>F57*E57</f>
        <v>0</v>
      </c>
      <c r="I57" s="24"/>
    </row>
    <row r="58" spans="1:11" s="23" customFormat="1" ht="33.75" customHeight="1">
      <c r="A58" s="25">
        <f>A57+1</f>
        <v>33</v>
      </c>
      <c r="B58" s="62" t="s">
        <v>54</v>
      </c>
      <c r="C58" s="54" t="s">
        <v>203</v>
      </c>
      <c r="D58" s="25" t="s">
        <v>49</v>
      </c>
      <c r="E58" s="241">
        <f>[1]przedmiar!F135</f>
        <v>9800</v>
      </c>
      <c r="F58" s="56"/>
      <c r="G58" s="56">
        <f>F58*E58</f>
        <v>0</v>
      </c>
      <c r="I58" s="24"/>
    </row>
    <row r="59" spans="1:11" s="5" customFormat="1" ht="21.75" customHeight="1">
      <c r="A59" s="110"/>
      <c r="B59" s="7" t="s">
        <v>56</v>
      </c>
      <c r="C59" s="34" t="s">
        <v>57</v>
      </c>
      <c r="D59" s="35"/>
      <c r="E59" s="94"/>
      <c r="F59" s="36"/>
      <c r="G59" s="111"/>
      <c r="I59" s="6"/>
    </row>
    <row r="60" spans="1:11" s="23" customFormat="1" ht="44.25" customHeight="1">
      <c r="A60" s="41">
        <f>A58+1</f>
        <v>34</v>
      </c>
      <c r="B60" s="65" t="s">
        <v>156</v>
      </c>
      <c r="C60" s="66" t="s">
        <v>157</v>
      </c>
      <c r="D60" s="67" t="s">
        <v>49</v>
      </c>
      <c r="E60" s="241">
        <v>23698.2</v>
      </c>
      <c r="F60" s="56"/>
      <c r="G60" s="27">
        <f>E60*F60</f>
        <v>0</v>
      </c>
      <c r="I60" s="24"/>
    </row>
    <row r="61" spans="1:11" s="23" customFormat="1" ht="51" customHeight="1">
      <c r="A61" s="41">
        <v>35</v>
      </c>
      <c r="B61" s="65" t="s">
        <v>56</v>
      </c>
      <c r="C61" s="66" t="s">
        <v>204</v>
      </c>
      <c r="D61" s="67" t="s">
        <v>49</v>
      </c>
      <c r="E61" s="241">
        <v>26381</v>
      </c>
      <c r="F61" s="56"/>
      <c r="G61" s="27">
        <f>F61*E61</f>
        <v>0</v>
      </c>
      <c r="I61" s="24"/>
    </row>
    <row r="62" spans="1:11" s="23" customFormat="1" ht="57.75" customHeight="1">
      <c r="A62" s="41">
        <f>A61+1</f>
        <v>36</v>
      </c>
      <c r="B62" s="65" t="s">
        <v>56</v>
      </c>
      <c r="C62" s="66" t="s">
        <v>205</v>
      </c>
      <c r="D62" s="67" t="s">
        <v>49</v>
      </c>
      <c r="E62" s="241">
        <v>25704.9</v>
      </c>
      <c r="F62" s="56"/>
      <c r="G62" s="27">
        <f>F62*E62</f>
        <v>0</v>
      </c>
      <c r="I62" s="24"/>
    </row>
    <row r="63" spans="1:11" s="5" customFormat="1" ht="21.75" customHeight="1">
      <c r="A63" s="110"/>
      <c r="B63" s="7" t="s">
        <v>58</v>
      </c>
      <c r="C63" s="34" t="s">
        <v>59</v>
      </c>
      <c r="D63" s="35"/>
      <c r="E63" s="94"/>
      <c r="F63" s="36"/>
      <c r="G63" s="111"/>
      <c r="I63" s="6"/>
    </row>
    <row r="64" spans="1:11" s="23" customFormat="1" ht="42.75" customHeight="1">
      <c r="A64" s="41">
        <f>A62+1</f>
        <v>37</v>
      </c>
      <c r="B64" s="67" t="s">
        <v>58</v>
      </c>
      <c r="C64" s="66" t="s">
        <v>206</v>
      </c>
      <c r="D64" s="67" t="s">
        <v>49</v>
      </c>
      <c r="E64" s="241">
        <f>[1]przedmiar!F178</f>
        <v>214</v>
      </c>
      <c r="F64" s="56"/>
      <c r="G64" s="27">
        <f>F64*E64</f>
        <v>0</v>
      </c>
      <c r="I64" s="24"/>
    </row>
    <row r="65" spans="1:11" s="5" customFormat="1" ht="27.75" customHeight="1">
      <c r="A65" s="108" t="s">
        <v>185</v>
      </c>
      <c r="B65" s="92" t="s">
        <v>207</v>
      </c>
      <c r="C65" s="31" t="s">
        <v>209</v>
      </c>
      <c r="D65" s="32"/>
      <c r="E65" s="93"/>
      <c r="F65" s="33"/>
      <c r="G65" s="109"/>
      <c r="I65" s="6"/>
      <c r="J65" s="6"/>
      <c r="K65" s="6"/>
    </row>
    <row r="66" spans="1:11" s="5" customFormat="1" ht="21.75" customHeight="1">
      <c r="A66" s="110"/>
      <c r="B66" s="7" t="s">
        <v>60</v>
      </c>
      <c r="C66" s="34" t="s">
        <v>61</v>
      </c>
      <c r="D66" s="35"/>
      <c r="E66" s="94"/>
      <c r="F66" s="36"/>
      <c r="G66" s="111"/>
      <c r="I66" s="6"/>
    </row>
    <row r="67" spans="1:11" s="23" customFormat="1" ht="32.25" customHeight="1">
      <c r="A67" s="68">
        <v>38</v>
      </c>
      <c r="B67" s="69" t="s">
        <v>60</v>
      </c>
      <c r="C67" s="70" t="s">
        <v>62</v>
      </c>
      <c r="D67" s="71" t="s">
        <v>49</v>
      </c>
      <c r="E67" s="245">
        <v>11755</v>
      </c>
      <c r="F67" s="56"/>
      <c r="G67" s="27">
        <f t="shared" ref="G67:G74" si="4">F67*E67</f>
        <v>0</v>
      </c>
      <c r="I67" s="24"/>
    </row>
    <row r="68" spans="1:11" ht="32.25" customHeight="1">
      <c r="A68" s="72">
        <f t="shared" ref="A68:A73" si="5">A67+1</f>
        <v>39</v>
      </c>
      <c r="B68" s="69" t="s">
        <v>60</v>
      </c>
      <c r="C68" s="73" t="s">
        <v>63</v>
      </c>
      <c r="D68" s="74" t="s">
        <v>24</v>
      </c>
      <c r="E68" s="246">
        <f>[1]przedmiar!F194</f>
        <v>2615</v>
      </c>
      <c r="F68" s="27"/>
      <c r="G68" s="27">
        <f t="shared" si="4"/>
        <v>0</v>
      </c>
    </row>
    <row r="69" spans="1:11" s="10" customFormat="1" ht="32.25" customHeight="1">
      <c r="A69" s="75">
        <f t="shared" si="5"/>
        <v>40</v>
      </c>
      <c r="B69" s="69" t="s">
        <v>60</v>
      </c>
      <c r="C69" s="73" t="s">
        <v>64</v>
      </c>
      <c r="D69" s="74" t="s">
        <v>24</v>
      </c>
      <c r="E69" s="246">
        <f>[1]przedmiar!F196</f>
        <v>482</v>
      </c>
      <c r="F69" s="27"/>
      <c r="G69" s="27">
        <f t="shared" si="4"/>
        <v>0</v>
      </c>
      <c r="I69" s="11"/>
    </row>
    <row r="70" spans="1:11" ht="32.25" customHeight="1">
      <c r="A70" s="76">
        <f t="shared" si="5"/>
        <v>41</v>
      </c>
      <c r="B70" s="69" t="s">
        <v>60</v>
      </c>
      <c r="C70" s="73" t="s">
        <v>158</v>
      </c>
      <c r="D70" s="74" t="s">
        <v>24</v>
      </c>
      <c r="E70" s="246">
        <f>[1]przedmiar!F198</f>
        <v>28</v>
      </c>
      <c r="F70" s="77"/>
      <c r="G70" s="77">
        <f t="shared" si="4"/>
        <v>0</v>
      </c>
    </row>
    <row r="71" spans="1:11" ht="46.5" customHeight="1">
      <c r="A71" s="75">
        <f>A70+1</f>
        <v>42</v>
      </c>
      <c r="B71" s="69" t="s">
        <v>60</v>
      </c>
      <c r="C71" s="73" t="s">
        <v>208</v>
      </c>
      <c r="D71" s="78" t="s">
        <v>49</v>
      </c>
      <c r="E71" s="246">
        <f>[1]przedmiar!F200</f>
        <v>3904</v>
      </c>
      <c r="F71" s="27"/>
      <c r="G71" s="27">
        <f t="shared" si="4"/>
        <v>0</v>
      </c>
    </row>
    <row r="72" spans="1:11" ht="32.25" customHeight="1">
      <c r="A72" s="79">
        <f t="shared" si="5"/>
        <v>43</v>
      </c>
      <c r="B72" s="80" t="s">
        <v>65</v>
      </c>
      <c r="C72" s="88" t="s">
        <v>66</v>
      </c>
      <c r="D72" s="81" t="s">
        <v>24</v>
      </c>
      <c r="E72" s="246">
        <v>590</v>
      </c>
      <c r="F72" s="27"/>
      <c r="G72" s="27">
        <f t="shared" si="4"/>
        <v>0</v>
      </c>
    </row>
    <row r="73" spans="1:11" ht="32.25" customHeight="1">
      <c r="A73" s="79">
        <f t="shared" si="5"/>
        <v>44</v>
      </c>
      <c r="B73" s="80" t="s">
        <v>65</v>
      </c>
      <c r="C73" s="88" t="s">
        <v>67</v>
      </c>
      <c r="D73" s="81" t="s">
        <v>24</v>
      </c>
      <c r="E73" s="246">
        <v>37</v>
      </c>
      <c r="F73" s="27"/>
      <c r="G73" s="27">
        <f t="shared" si="4"/>
        <v>0</v>
      </c>
    </row>
    <row r="74" spans="1:11" ht="32.25" customHeight="1">
      <c r="A74" s="38">
        <f>A73+1</f>
        <v>45</v>
      </c>
      <c r="B74" s="62" t="s">
        <v>65</v>
      </c>
      <c r="C74" s="107" t="s">
        <v>174</v>
      </c>
      <c r="D74" s="39" t="s">
        <v>10</v>
      </c>
      <c r="E74" s="241">
        <v>165</v>
      </c>
      <c r="F74" s="27"/>
      <c r="G74" s="27">
        <f t="shared" si="4"/>
        <v>0</v>
      </c>
    </row>
    <row r="75" spans="1:11" s="5" customFormat="1" ht="43.5" customHeight="1">
      <c r="A75" s="108" t="s">
        <v>185</v>
      </c>
      <c r="B75" s="92" t="s">
        <v>210</v>
      </c>
      <c r="C75" s="31" t="s">
        <v>211</v>
      </c>
      <c r="D75" s="32"/>
      <c r="E75" s="93"/>
      <c r="F75" s="33"/>
      <c r="G75" s="109"/>
      <c r="I75" s="6"/>
      <c r="J75" s="6"/>
      <c r="K75" s="6"/>
    </row>
    <row r="76" spans="1:11" s="5" customFormat="1" ht="21.75" customHeight="1">
      <c r="A76" s="110"/>
      <c r="B76" s="7" t="s">
        <v>68</v>
      </c>
      <c r="C76" s="34" t="s">
        <v>69</v>
      </c>
      <c r="D76" s="35"/>
      <c r="E76" s="94"/>
      <c r="F76" s="36"/>
      <c r="G76" s="111"/>
      <c r="I76" s="6"/>
    </row>
    <row r="77" spans="1:11" ht="30.75" customHeight="1">
      <c r="A77" s="82">
        <f>A74+1</f>
        <v>46</v>
      </c>
      <c r="B77" s="65" t="s">
        <v>68</v>
      </c>
      <c r="C77" s="66" t="s">
        <v>70</v>
      </c>
      <c r="D77" s="67" t="s">
        <v>24</v>
      </c>
      <c r="E77" s="241">
        <f>[1]przedmiar!F211</f>
        <v>39</v>
      </c>
      <c r="F77" s="27"/>
      <c r="G77" s="27">
        <f>F77*E77</f>
        <v>0</v>
      </c>
    </row>
    <row r="78" spans="1:11" ht="30.75" customHeight="1">
      <c r="A78" s="82">
        <f>A77+1</f>
        <v>47</v>
      </c>
      <c r="B78" s="65" t="s">
        <v>68</v>
      </c>
      <c r="C78" s="66" t="s">
        <v>71</v>
      </c>
      <c r="D78" s="67" t="s">
        <v>24</v>
      </c>
      <c r="E78" s="241">
        <f>[1]przedmiar!F213</f>
        <v>518</v>
      </c>
      <c r="F78" s="27"/>
      <c r="G78" s="27">
        <f>F78*E78</f>
        <v>0</v>
      </c>
    </row>
    <row r="79" spans="1:11" s="5" customFormat="1" ht="21.75" customHeight="1">
      <c r="A79" s="110"/>
      <c r="B79" s="7" t="s">
        <v>72</v>
      </c>
      <c r="C79" s="34" t="s">
        <v>73</v>
      </c>
      <c r="D79" s="35"/>
      <c r="E79" s="94"/>
      <c r="F79" s="36"/>
      <c r="G79" s="111"/>
      <c r="I79" s="6"/>
    </row>
    <row r="80" spans="1:11" ht="45" customHeight="1">
      <c r="A80" s="41">
        <f>A78+1</f>
        <v>48</v>
      </c>
      <c r="B80" s="65" t="s">
        <v>72</v>
      </c>
      <c r="C80" s="66" t="s">
        <v>74</v>
      </c>
      <c r="D80" s="67" t="s">
        <v>49</v>
      </c>
      <c r="E80" s="241">
        <f>[1]przedmiar!F216</f>
        <v>859</v>
      </c>
      <c r="F80" s="27"/>
      <c r="G80" s="27">
        <f>F80*E80</f>
        <v>0</v>
      </c>
    </row>
    <row r="81" spans="1:11" s="5" customFormat="1" ht="21.75" customHeight="1">
      <c r="A81" s="110"/>
      <c r="B81" s="7" t="s">
        <v>75</v>
      </c>
      <c r="C81" s="34" t="s">
        <v>76</v>
      </c>
      <c r="D81" s="35"/>
      <c r="E81" s="94"/>
      <c r="F81" s="36"/>
      <c r="G81" s="111"/>
      <c r="I81" s="6"/>
    </row>
    <row r="82" spans="1:11" ht="45" customHeight="1">
      <c r="A82" s="41">
        <f>A80+1</f>
        <v>49</v>
      </c>
      <c r="B82" s="65" t="s">
        <v>75</v>
      </c>
      <c r="C82" s="66" t="s">
        <v>77</v>
      </c>
      <c r="D82" s="67" t="s">
        <v>24</v>
      </c>
      <c r="E82" s="241">
        <f>[1]przedmiar!F219</f>
        <v>474</v>
      </c>
      <c r="F82" s="27"/>
      <c r="G82" s="27">
        <f>F82*E82</f>
        <v>0</v>
      </c>
    </row>
    <row r="83" spans="1:11" s="5" customFormat="1" ht="32.25" customHeight="1">
      <c r="A83" s="108" t="s">
        <v>190</v>
      </c>
      <c r="B83" s="92" t="s">
        <v>212</v>
      </c>
      <c r="C83" s="277" t="s">
        <v>213</v>
      </c>
      <c r="D83" s="278"/>
      <c r="E83" s="93"/>
      <c r="F83" s="33"/>
      <c r="G83" s="109"/>
      <c r="I83" s="6"/>
      <c r="J83" s="6"/>
      <c r="K83" s="6"/>
    </row>
    <row r="84" spans="1:11" s="5" customFormat="1" ht="21.75" customHeight="1">
      <c r="A84" s="110"/>
      <c r="B84" s="7" t="s">
        <v>78</v>
      </c>
      <c r="C84" s="34" t="s">
        <v>79</v>
      </c>
      <c r="D84" s="35"/>
      <c r="E84" s="94"/>
      <c r="F84" s="36"/>
      <c r="G84" s="111"/>
      <c r="I84" s="6"/>
    </row>
    <row r="85" spans="1:11" ht="29.25" customHeight="1">
      <c r="A85" s="72">
        <f>A82+1</f>
        <v>50</v>
      </c>
      <c r="B85" s="86" t="s">
        <v>78</v>
      </c>
      <c r="C85" s="87" t="s">
        <v>144</v>
      </c>
      <c r="D85" s="49" t="s">
        <v>49</v>
      </c>
      <c r="E85" s="247">
        <f>[1]przedmiar!F224</f>
        <v>1063.83</v>
      </c>
      <c r="F85" s="77"/>
      <c r="G85" s="77">
        <f>F85*E85</f>
        <v>0</v>
      </c>
    </row>
    <row r="86" spans="1:11" ht="29.25" customHeight="1">
      <c r="A86" s="72">
        <f>A85+1</f>
        <v>51</v>
      </c>
      <c r="B86" s="86" t="s">
        <v>78</v>
      </c>
      <c r="C86" s="87" t="s">
        <v>145</v>
      </c>
      <c r="D86" s="49" t="s">
        <v>49</v>
      </c>
      <c r="E86" s="247">
        <f>[1]przedmiar!F227</f>
        <v>321.83999999999997</v>
      </c>
      <c r="F86" s="27"/>
      <c r="G86" s="27">
        <f>F86*E86</f>
        <v>0</v>
      </c>
    </row>
    <row r="87" spans="1:11" ht="29.25" customHeight="1">
      <c r="A87" s="72">
        <f>A86+1</f>
        <v>52</v>
      </c>
      <c r="B87" s="86" t="s">
        <v>78</v>
      </c>
      <c r="C87" s="87" t="s">
        <v>146</v>
      </c>
      <c r="D87" s="49" t="s">
        <v>49</v>
      </c>
      <c r="E87" s="247">
        <f>[1]przedmiar!F234</f>
        <v>65.25</v>
      </c>
      <c r="F87" s="77"/>
      <c r="G87" s="77">
        <f>F87*E87</f>
        <v>0</v>
      </c>
    </row>
    <row r="88" spans="1:11" s="5" customFormat="1" ht="21.75" customHeight="1">
      <c r="A88" s="110"/>
      <c r="B88" s="7" t="s">
        <v>80</v>
      </c>
      <c r="C88" s="34" t="s">
        <v>81</v>
      </c>
      <c r="D88" s="35"/>
      <c r="E88" s="94"/>
      <c r="F88" s="36"/>
      <c r="G88" s="111"/>
      <c r="I88" s="6"/>
    </row>
    <row r="89" spans="1:11" ht="33" customHeight="1">
      <c r="A89" s="72">
        <f>A87+1</f>
        <v>53</v>
      </c>
      <c r="B89" s="86" t="s">
        <v>80</v>
      </c>
      <c r="C89" s="88" t="s">
        <v>82</v>
      </c>
      <c r="D89" s="89" t="s">
        <v>10</v>
      </c>
      <c r="E89" s="30">
        <v>48</v>
      </c>
      <c r="F89" s="77"/>
      <c r="G89" s="77">
        <f>F89*E89</f>
        <v>0</v>
      </c>
    </row>
    <row r="90" spans="1:11" ht="33" customHeight="1">
      <c r="A90" s="90">
        <f>A89+1</f>
        <v>54</v>
      </c>
      <c r="B90" s="86" t="s">
        <v>80</v>
      </c>
      <c r="C90" s="88" t="s">
        <v>83</v>
      </c>
      <c r="D90" s="89" t="s">
        <v>10</v>
      </c>
      <c r="E90" s="30">
        <v>35</v>
      </c>
      <c r="F90" s="77"/>
      <c r="G90" s="77">
        <f>F90*E90</f>
        <v>0</v>
      </c>
    </row>
    <row r="91" spans="1:11" ht="33" customHeight="1">
      <c r="A91" s="90">
        <f>A90+1</f>
        <v>55</v>
      </c>
      <c r="B91" s="86" t="s">
        <v>80</v>
      </c>
      <c r="C91" s="88" t="s">
        <v>84</v>
      </c>
      <c r="D91" s="89" t="s">
        <v>10</v>
      </c>
      <c r="E91" s="30">
        <v>11</v>
      </c>
      <c r="F91" s="77"/>
      <c r="G91" s="77">
        <f>F91*E91</f>
        <v>0</v>
      </c>
    </row>
    <row r="92" spans="1:11" ht="33" customHeight="1">
      <c r="A92" s="118">
        <v>64</v>
      </c>
      <c r="B92" s="117">
        <v>36929</v>
      </c>
      <c r="C92" s="59" t="s">
        <v>150</v>
      </c>
      <c r="D92" s="116" t="s">
        <v>10</v>
      </c>
      <c r="E92" s="56">
        <v>6</v>
      </c>
      <c r="F92" s="27"/>
      <c r="G92" s="27">
        <f>F92*E92</f>
        <v>0</v>
      </c>
    </row>
    <row r="93" spans="1:11" s="5" customFormat="1" ht="21.75" customHeight="1">
      <c r="A93" s="110"/>
      <c r="B93" s="7" t="s">
        <v>85</v>
      </c>
      <c r="C93" s="115" t="s">
        <v>86</v>
      </c>
      <c r="D93" s="35"/>
      <c r="E93" s="94"/>
      <c r="F93" s="36"/>
      <c r="G93" s="111"/>
      <c r="I93" s="6"/>
    </row>
    <row r="94" spans="1:11" ht="21.75" customHeight="1">
      <c r="A94" s="90">
        <v>65</v>
      </c>
      <c r="B94" s="86" t="s">
        <v>85</v>
      </c>
      <c r="C94" s="88" t="s">
        <v>177</v>
      </c>
      <c r="D94" s="89" t="s">
        <v>10</v>
      </c>
      <c r="E94" s="30">
        <v>10</v>
      </c>
      <c r="F94" s="77"/>
      <c r="G94" s="77">
        <f>F94*E94</f>
        <v>0</v>
      </c>
    </row>
    <row r="95" spans="1:11" ht="21.75" customHeight="1">
      <c r="A95" s="57"/>
      <c r="B95" s="58" t="s">
        <v>87</v>
      </c>
      <c r="C95" s="84" t="s">
        <v>88</v>
      </c>
      <c r="D95" s="29"/>
      <c r="E95" s="85"/>
      <c r="F95" s="85"/>
      <c r="G95" s="91"/>
    </row>
    <row r="96" spans="1:11" ht="21.75" customHeight="1">
      <c r="A96" s="90">
        <f>A94+1</f>
        <v>66</v>
      </c>
      <c r="B96" s="86" t="s">
        <v>87</v>
      </c>
      <c r="C96" s="88" t="s">
        <v>147</v>
      </c>
      <c r="D96" s="89" t="s">
        <v>24</v>
      </c>
      <c r="E96" s="30">
        <f>[1]przedmiar!F261</f>
        <v>352</v>
      </c>
      <c r="F96" s="77"/>
      <c r="G96" s="77">
        <f>F96*E96</f>
        <v>0</v>
      </c>
    </row>
    <row r="97" spans="1:13" ht="21.75" customHeight="1">
      <c r="A97" s="90">
        <f>A96+1</f>
        <v>67</v>
      </c>
      <c r="B97" s="86" t="s">
        <v>89</v>
      </c>
      <c r="C97" s="88" t="s">
        <v>148</v>
      </c>
      <c r="D97" s="89" t="s">
        <v>24</v>
      </c>
      <c r="E97" s="30">
        <f>[1]przedmiar!F263</f>
        <v>100</v>
      </c>
      <c r="F97" s="77"/>
      <c r="G97" s="77">
        <f>F97*E97</f>
        <v>0</v>
      </c>
      <c r="M97" s="104"/>
    </row>
    <row r="98" spans="1:13" ht="21.75" customHeight="1">
      <c r="A98" s="90">
        <f>A97+1</f>
        <v>68</v>
      </c>
      <c r="B98" s="86">
        <v>37414</v>
      </c>
      <c r="C98" s="88" t="s">
        <v>149</v>
      </c>
      <c r="D98" s="89" t="s">
        <v>24</v>
      </c>
      <c r="E98" s="30">
        <v>7.8</v>
      </c>
      <c r="F98" s="77"/>
      <c r="G98" s="77">
        <f>F98*E98</f>
        <v>0</v>
      </c>
      <c r="M98" s="104"/>
    </row>
    <row r="99" spans="1:13" s="5" customFormat="1" ht="23.25" customHeight="1">
      <c r="A99" s="108"/>
      <c r="B99" s="92"/>
      <c r="C99" s="31" t="s">
        <v>97</v>
      </c>
      <c r="D99" s="32"/>
      <c r="E99" s="93"/>
      <c r="F99" s="33"/>
      <c r="G99" s="109"/>
      <c r="I99" s="6"/>
      <c r="K99" s="105"/>
    </row>
    <row r="100" spans="1:13" s="5" customFormat="1" ht="23.25" customHeight="1">
      <c r="A100" s="217"/>
      <c r="B100" s="218"/>
      <c r="C100" s="31" t="s">
        <v>231</v>
      </c>
      <c r="D100" s="32"/>
      <c r="E100" s="93"/>
      <c r="F100" s="33"/>
      <c r="G100" s="109"/>
      <c r="I100" s="6"/>
      <c r="K100" s="105"/>
    </row>
    <row r="101" spans="1:13" s="5" customFormat="1" ht="21.75" customHeight="1">
      <c r="A101" s="110"/>
      <c r="B101" s="7"/>
      <c r="C101" s="34" t="s">
        <v>98</v>
      </c>
      <c r="D101" s="35"/>
      <c r="E101" s="94"/>
      <c r="F101" s="36"/>
      <c r="G101" s="111"/>
      <c r="I101" s="6"/>
      <c r="J101" s="6"/>
      <c r="K101" s="6"/>
    </row>
    <row r="102" spans="1:13" ht="45.75" customHeight="1">
      <c r="A102" s="113">
        <f>A98+1</f>
        <v>69</v>
      </c>
      <c r="B102" s="101" t="s">
        <v>99</v>
      </c>
      <c r="C102" s="102" t="s">
        <v>141</v>
      </c>
      <c r="D102" s="100" t="s">
        <v>100</v>
      </c>
      <c r="E102" s="220">
        <v>308.66000000000003</v>
      </c>
      <c r="F102" s="220"/>
      <c r="G102" s="114">
        <f t="shared" ref="G102:G121" si="6">E102*F102</f>
        <v>0</v>
      </c>
    </row>
    <row r="103" spans="1:13" ht="45.75" customHeight="1">
      <c r="A103" s="113">
        <f>A102+1</f>
        <v>70</v>
      </c>
      <c r="B103" s="101" t="s">
        <v>99</v>
      </c>
      <c r="C103" s="102" t="s">
        <v>214</v>
      </c>
      <c r="D103" s="100" t="s">
        <v>100</v>
      </c>
      <c r="E103" s="220">
        <v>53.36</v>
      </c>
      <c r="F103" s="220"/>
      <c r="G103" s="114">
        <f t="shared" si="6"/>
        <v>0</v>
      </c>
    </row>
    <row r="104" spans="1:13" ht="54" customHeight="1">
      <c r="A104" s="113">
        <v>71</v>
      </c>
      <c r="B104" s="101" t="s">
        <v>99</v>
      </c>
      <c r="C104" s="102" t="s">
        <v>215</v>
      </c>
      <c r="D104" s="100" t="s">
        <v>102</v>
      </c>
      <c r="E104" s="220">
        <v>599.07000000000005</v>
      </c>
      <c r="F104" s="220"/>
      <c r="G104" s="114">
        <f t="shared" si="6"/>
        <v>0</v>
      </c>
    </row>
    <row r="105" spans="1:13" s="5" customFormat="1" ht="21.75" customHeight="1">
      <c r="A105" s="110"/>
      <c r="B105" s="7"/>
      <c r="C105" s="34" t="s">
        <v>103</v>
      </c>
      <c r="D105" s="35"/>
      <c r="E105" s="94"/>
      <c r="F105" s="36"/>
      <c r="G105" s="111"/>
      <c r="I105" s="6"/>
    </row>
    <row r="106" spans="1:13" ht="33" customHeight="1">
      <c r="A106" s="113">
        <v>72</v>
      </c>
      <c r="B106" s="101" t="s">
        <v>104</v>
      </c>
      <c r="C106" s="102" t="s">
        <v>105</v>
      </c>
      <c r="D106" s="100" t="s">
        <v>100</v>
      </c>
      <c r="E106" s="220">
        <v>59.89</v>
      </c>
      <c r="F106" s="220"/>
      <c r="G106" s="114">
        <f t="shared" si="6"/>
        <v>0</v>
      </c>
    </row>
    <row r="107" spans="1:13" ht="22.5" customHeight="1">
      <c r="A107" s="113">
        <f>A106+1</f>
        <v>73</v>
      </c>
      <c r="B107" s="101" t="s">
        <v>104</v>
      </c>
      <c r="C107" s="102" t="s">
        <v>106</v>
      </c>
      <c r="D107" s="100" t="s">
        <v>24</v>
      </c>
      <c r="E107" s="220">
        <v>71.5</v>
      </c>
      <c r="F107" s="220"/>
      <c r="G107" s="114">
        <f t="shared" si="6"/>
        <v>0</v>
      </c>
    </row>
    <row r="108" spans="1:13" ht="22.5" customHeight="1">
      <c r="A108" s="113">
        <f t="shared" ref="A108:A150" si="7">A107+1</f>
        <v>74</v>
      </c>
      <c r="B108" s="101" t="s">
        <v>104</v>
      </c>
      <c r="C108" s="102" t="s">
        <v>107</v>
      </c>
      <c r="D108" s="100" t="s">
        <v>24</v>
      </c>
      <c r="E108" s="220">
        <v>252.5</v>
      </c>
      <c r="F108" s="220"/>
      <c r="G108" s="114">
        <f t="shared" si="6"/>
        <v>0</v>
      </c>
    </row>
    <row r="109" spans="1:13" ht="22.5" customHeight="1">
      <c r="A109" s="113">
        <f t="shared" si="7"/>
        <v>75</v>
      </c>
      <c r="B109" s="101" t="s">
        <v>104</v>
      </c>
      <c r="C109" s="102" t="s">
        <v>108</v>
      </c>
      <c r="D109" s="100" t="s">
        <v>24</v>
      </c>
      <c r="E109" s="220">
        <v>22</v>
      </c>
      <c r="F109" s="220"/>
      <c r="G109" s="114">
        <f t="shared" si="6"/>
        <v>0</v>
      </c>
    </row>
    <row r="110" spans="1:13" ht="22.5" customHeight="1">
      <c r="A110" s="113">
        <f t="shared" si="7"/>
        <v>76</v>
      </c>
      <c r="B110" s="101" t="s">
        <v>104</v>
      </c>
      <c r="C110" s="102" t="s">
        <v>109</v>
      </c>
      <c r="D110" s="100" t="s">
        <v>100</v>
      </c>
      <c r="E110" s="220">
        <v>166.66</v>
      </c>
      <c r="F110" s="220"/>
      <c r="G110" s="114">
        <f t="shared" si="6"/>
        <v>0</v>
      </c>
    </row>
    <row r="111" spans="1:13" ht="27" customHeight="1">
      <c r="A111" s="113">
        <f t="shared" si="7"/>
        <v>77</v>
      </c>
      <c r="B111" s="101" t="s">
        <v>104</v>
      </c>
      <c r="C111" s="102" t="s">
        <v>232</v>
      </c>
      <c r="D111" s="100" t="s">
        <v>24</v>
      </c>
      <c r="E111" s="220">
        <v>297.33</v>
      </c>
      <c r="F111" s="220"/>
      <c r="G111" s="114">
        <f t="shared" si="6"/>
        <v>0</v>
      </c>
    </row>
    <row r="112" spans="1:13" s="5" customFormat="1" ht="21.75" customHeight="1">
      <c r="A112" s="110"/>
      <c r="B112" s="7"/>
      <c r="C112" s="34" t="s">
        <v>110</v>
      </c>
      <c r="D112" s="35"/>
      <c r="E112" s="94"/>
      <c r="F112" s="36"/>
      <c r="G112" s="111"/>
      <c r="I112" s="6"/>
    </row>
    <row r="113" spans="1:9" ht="29.25" customHeight="1">
      <c r="A113" s="113">
        <v>78</v>
      </c>
      <c r="B113" s="101" t="s">
        <v>104</v>
      </c>
      <c r="C113" s="102" t="s">
        <v>111</v>
      </c>
      <c r="D113" s="100" t="s">
        <v>100</v>
      </c>
      <c r="E113" s="220">
        <v>6.62</v>
      </c>
      <c r="F113" s="220"/>
      <c r="G113" s="114">
        <f t="shared" si="6"/>
        <v>0</v>
      </c>
    </row>
    <row r="114" spans="1:9" ht="29.25" customHeight="1">
      <c r="A114" s="113">
        <f t="shared" si="7"/>
        <v>79</v>
      </c>
      <c r="B114" s="101" t="s">
        <v>104</v>
      </c>
      <c r="C114" s="103" t="s">
        <v>112</v>
      </c>
      <c r="D114" s="100" t="s">
        <v>27</v>
      </c>
      <c r="E114" s="220">
        <v>10</v>
      </c>
      <c r="F114" s="220"/>
      <c r="G114" s="114">
        <f t="shared" si="6"/>
        <v>0</v>
      </c>
    </row>
    <row r="115" spans="1:9" ht="45" customHeight="1">
      <c r="A115" s="113">
        <f t="shared" si="7"/>
        <v>80</v>
      </c>
      <c r="B115" s="101" t="s">
        <v>104</v>
      </c>
      <c r="C115" s="102" t="s">
        <v>113</v>
      </c>
      <c r="D115" s="100" t="s">
        <v>114</v>
      </c>
      <c r="E115" s="220">
        <v>10</v>
      </c>
      <c r="F115" s="220"/>
      <c r="G115" s="114">
        <f t="shared" si="6"/>
        <v>0</v>
      </c>
    </row>
    <row r="116" spans="1:9" s="5" customFormat="1" ht="21.75" customHeight="1">
      <c r="A116" s="110"/>
      <c r="B116" s="7"/>
      <c r="C116" s="34" t="s">
        <v>115</v>
      </c>
      <c r="D116" s="35"/>
      <c r="E116" s="94"/>
      <c r="F116" s="36"/>
      <c r="G116" s="111"/>
      <c r="I116" s="6"/>
    </row>
    <row r="117" spans="1:9" ht="30" customHeight="1">
      <c r="A117" s="113">
        <f>A115+1</f>
        <v>81</v>
      </c>
      <c r="B117" s="101" t="s">
        <v>104</v>
      </c>
      <c r="C117" s="102" t="s">
        <v>116</v>
      </c>
      <c r="D117" s="100" t="s">
        <v>27</v>
      </c>
      <c r="E117" s="220">
        <v>7</v>
      </c>
      <c r="F117" s="220"/>
      <c r="G117" s="114">
        <f t="shared" si="6"/>
        <v>0</v>
      </c>
    </row>
    <row r="118" spans="1:9" s="5" customFormat="1" ht="21.75" customHeight="1">
      <c r="A118" s="110"/>
      <c r="B118" s="7"/>
      <c r="C118" s="34" t="s">
        <v>117</v>
      </c>
      <c r="D118" s="35"/>
      <c r="E118" s="94"/>
      <c r="F118" s="36"/>
      <c r="G118" s="111"/>
      <c r="I118" s="6"/>
    </row>
    <row r="119" spans="1:9" ht="41.25" customHeight="1">
      <c r="A119" s="113">
        <f>A117+1</f>
        <v>82</v>
      </c>
      <c r="B119" s="101" t="s">
        <v>118</v>
      </c>
      <c r="C119" s="102" t="s">
        <v>142</v>
      </c>
      <c r="D119" s="100" t="s">
        <v>100</v>
      </c>
      <c r="E119" s="220">
        <v>81.459999999999994</v>
      </c>
      <c r="F119" s="220"/>
      <c r="G119" s="114">
        <f t="shared" si="6"/>
        <v>0</v>
      </c>
    </row>
    <row r="120" spans="1:9" ht="43.5" customHeight="1">
      <c r="A120" s="113">
        <f t="shared" si="7"/>
        <v>83</v>
      </c>
      <c r="B120" s="101" t="s">
        <v>118</v>
      </c>
      <c r="C120" s="102" t="s">
        <v>216</v>
      </c>
      <c r="D120" s="100" t="s">
        <v>100</v>
      </c>
      <c r="E120" s="220">
        <v>282.38</v>
      </c>
      <c r="F120" s="220"/>
      <c r="G120" s="114">
        <f t="shared" si="6"/>
        <v>0</v>
      </c>
    </row>
    <row r="121" spans="1:9" ht="30" customHeight="1">
      <c r="A121" s="113">
        <f t="shared" si="7"/>
        <v>84</v>
      </c>
      <c r="B121" s="101" t="s">
        <v>118</v>
      </c>
      <c r="C121" s="102" t="s">
        <v>120</v>
      </c>
      <c r="D121" s="100" t="s">
        <v>100</v>
      </c>
      <c r="E121" s="220">
        <v>95.83</v>
      </c>
      <c r="F121" s="220"/>
      <c r="G121" s="114">
        <f t="shared" si="6"/>
        <v>0</v>
      </c>
    </row>
    <row r="122" spans="1:9" s="5" customFormat="1" ht="21.75" customHeight="1">
      <c r="A122" s="110"/>
      <c r="B122" s="7"/>
      <c r="C122" s="34" t="s">
        <v>121</v>
      </c>
      <c r="D122" s="35"/>
      <c r="E122" s="94"/>
      <c r="F122" s="36"/>
      <c r="G122" s="111"/>
      <c r="I122" s="6"/>
    </row>
    <row r="123" spans="1:9" s="5" customFormat="1" ht="21.75" customHeight="1">
      <c r="A123" s="110"/>
      <c r="B123" s="7"/>
      <c r="C123" s="34" t="s">
        <v>122</v>
      </c>
      <c r="D123" s="35"/>
      <c r="E123" s="94"/>
      <c r="F123" s="36"/>
      <c r="G123" s="111"/>
      <c r="I123" s="6"/>
    </row>
    <row r="124" spans="1:9" ht="30.75" customHeight="1">
      <c r="A124" s="113">
        <v>87</v>
      </c>
      <c r="B124" s="101" t="s">
        <v>99</v>
      </c>
      <c r="C124" s="102" t="s">
        <v>123</v>
      </c>
      <c r="D124" s="100" t="s">
        <v>124</v>
      </c>
      <c r="E124" s="220">
        <v>123</v>
      </c>
      <c r="F124" s="220"/>
      <c r="G124" s="114">
        <f>E124*F124</f>
        <v>0</v>
      </c>
    </row>
    <row r="125" spans="1:9" ht="43.5" customHeight="1">
      <c r="A125" s="113">
        <f t="shared" si="7"/>
        <v>88</v>
      </c>
      <c r="B125" s="101" t="s">
        <v>99</v>
      </c>
      <c r="C125" s="102" t="s">
        <v>141</v>
      </c>
      <c r="D125" s="100" t="s">
        <v>100</v>
      </c>
      <c r="E125" s="220">
        <v>21.98</v>
      </c>
      <c r="F125" s="220"/>
      <c r="G125" s="114">
        <f>E125*F125</f>
        <v>0</v>
      </c>
    </row>
    <row r="126" spans="1:9" ht="43.5" customHeight="1">
      <c r="A126" s="113">
        <f t="shared" si="7"/>
        <v>89</v>
      </c>
      <c r="B126" s="101" t="s">
        <v>99</v>
      </c>
      <c r="C126" s="102" t="s">
        <v>217</v>
      </c>
      <c r="D126" s="100" t="s">
        <v>100</v>
      </c>
      <c r="E126" s="220">
        <v>3.77</v>
      </c>
      <c r="F126" s="220"/>
      <c r="G126" s="114">
        <f>E126*F126</f>
        <v>0</v>
      </c>
    </row>
    <row r="127" spans="1:9" ht="59.25" customHeight="1">
      <c r="A127" s="113">
        <f t="shared" si="7"/>
        <v>90</v>
      </c>
      <c r="B127" s="101" t="s">
        <v>99</v>
      </c>
      <c r="C127" s="102" t="s">
        <v>215</v>
      </c>
      <c r="D127" s="100" t="s">
        <v>102</v>
      </c>
      <c r="E127" s="220">
        <v>25.86</v>
      </c>
      <c r="F127" s="220"/>
      <c r="G127" s="114">
        <f>E127*F127</f>
        <v>0</v>
      </c>
    </row>
    <row r="128" spans="1:9" s="5" customFormat="1" ht="21.75" customHeight="1">
      <c r="A128" s="110"/>
      <c r="B128" s="7"/>
      <c r="C128" s="34" t="s">
        <v>103</v>
      </c>
      <c r="D128" s="35"/>
      <c r="E128" s="94"/>
      <c r="F128" s="36"/>
      <c r="G128" s="111"/>
      <c r="I128" s="6"/>
    </row>
    <row r="129" spans="1:9" ht="29.25" customHeight="1">
      <c r="A129" s="113">
        <f>A127+1</f>
        <v>91</v>
      </c>
      <c r="B129" s="101" t="s">
        <v>104</v>
      </c>
      <c r="C129" s="102" t="s">
        <v>111</v>
      </c>
      <c r="D129" s="100" t="s">
        <v>100</v>
      </c>
      <c r="E129" s="220">
        <v>2.25</v>
      </c>
      <c r="F129" s="220"/>
      <c r="G129" s="114">
        <f>E129*F129</f>
        <v>0</v>
      </c>
    </row>
    <row r="130" spans="1:9" ht="29.25" customHeight="1">
      <c r="A130" s="113">
        <f t="shared" si="7"/>
        <v>92</v>
      </c>
      <c r="B130" s="101" t="s">
        <v>104</v>
      </c>
      <c r="C130" s="102" t="s">
        <v>125</v>
      </c>
      <c r="D130" s="100" t="s">
        <v>27</v>
      </c>
      <c r="E130" s="220">
        <v>15</v>
      </c>
      <c r="F130" s="220"/>
      <c r="G130" s="114">
        <f>E130*F130</f>
        <v>0</v>
      </c>
    </row>
    <row r="131" spans="1:9" ht="29.25" customHeight="1">
      <c r="A131" s="113">
        <f t="shared" si="7"/>
        <v>93</v>
      </c>
      <c r="B131" s="101" t="s">
        <v>104</v>
      </c>
      <c r="C131" s="102" t="s">
        <v>126</v>
      </c>
      <c r="D131" s="100" t="s">
        <v>27</v>
      </c>
      <c r="E131" s="220">
        <v>15</v>
      </c>
      <c r="F131" s="220"/>
      <c r="G131" s="114">
        <f>E131*F131</f>
        <v>0</v>
      </c>
    </row>
    <row r="132" spans="1:9" ht="29.25" customHeight="1">
      <c r="A132" s="113">
        <f t="shared" si="7"/>
        <v>94</v>
      </c>
      <c r="B132" s="101" t="s">
        <v>104</v>
      </c>
      <c r="C132" s="102" t="s">
        <v>127</v>
      </c>
      <c r="D132" s="100" t="s">
        <v>27</v>
      </c>
      <c r="E132" s="220">
        <v>15</v>
      </c>
      <c r="F132" s="220"/>
      <c r="G132" s="114">
        <f>E132*F132</f>
        <v>0</v>
      </c>
    </row>
    <row r="133" spans="1:9" s="5" customFormat="1" ht="21.75" customHeight="1">
      <c r="A133" s="110"/>
      <c r="B133" s="7"/>
      <c r="C133" s="34" t="s">
        <v>128</v>
      </c>
      <c r="D133" s="35"/>
      <c r="E133" s="94"/>
      <c r="F133" s="36"/>
      <c r="G133" s="111"/>
      <c r="I133" s="6"/>
    </row>
    <row r="134" spans="1:9" ht="45" customHeight="1">
      <c r="A134" s="113">
        <f>A132+1</f>
        <v>95</v>
      </c>
      <c r="B134" s="101" t="s">
        <v>99</v>
      </c>
      <c r="C134" s="102" t="s">
        <v>141</v>
      </c>
      <c r="D134" s="100" t="s">
        <v>100</v>
      </c>
      <c r="E134" s="220">
        <v>31.41</v>
      </c>
      <c r="F134" s="220"/>
      <c r="G134" s="114">
        <f t="shared" ref="G134:G146" si="8">E134*F134</f>
        <v>0</v>
      </c>
    </row>
    <row r="135" spans="1:9" ht="45" customHeight="1">
      <c r="A135" s="113">
        <f t="shared" si="7"/>
        <v>96</v>
      </c>
      <c r="B135" s="101" t="s">
        <v>99</v>
      </c>
      <c r="C135" s="102" t="s">
        <v>217</v>
      </c>
      <c r="D135" s="100" t="s">
        <v>100</v>
      </c>
      <c r="E135" s="220">
        <v>5.54</v>
      </c>
      <c r="F135" s="220"/>
      <c r="G135" s="114">
        <f t="shared" si="8"/>
        <v>0</v>
      </c>
    </row>
    <row r="136" spans="1:9" ht="57.75" customHeight="1">
      <c r="A136" s="113">
        <f t="shared" si="7"/>
        <v>97</v>
      </c>
      <c r="B136" s="101" t="s">
        <v>99</v>
      </c>
      <c r="C136" s="102" t="s">
        <v>215</v>
      </c>
      <c r="D136" s="100" t="s">
        <v>102</v>
      </c>
      <c r="E136" s="220">
        <v>123.19</v>
      </c>
      <c r="F136" s="220"/>
      <c r="G136" s="114">
        <f t="shared" si="8"/>
        <v>0</v>
      </c>
    </row>
    <row r="137" spans="1:9" s="5" customFormat="1" ht="21.75" customHeight="1">
      <c r="A137" s="110"/>
      <c r="B137" s="7"/>
      <c r="C137" s="34" t="s">
        <v>103</v>
      </c>
      <c r="D137" s="35"/>
      <c r="E137" s="94"/>
      <c r="F137" s="36"/>
      <c r="G137" s="111"/>
      <c r="I137" s="6"/>
    </row>
    <row r="138" spans="1:9" ht="25.5" customHeight="1">
      <c r="A138" s="113">
        <f>A136+1</f>
        <v>98</v>
      </c>
      <c r="B138" s="101" t="s">
        <v>104</v>
      </c>
      <c r="C138" s="102" t="s">
        <v>111</v>
      </c>
      <c r="D138" s="100" t="s">
        <v>100</v>
      </c>
      <c r="E138" s="220">
        <v>3.72</v>
      </c>
      <c r="F138" s="220"/>
      <c r="G138" s="114">
        <f t="shared" si="8"/>
        <v>0</v>
      </c>
    </row>
    <row r="139" spans="1:9" ht="25.5" customHeight="1">
      <c r="A139" s="113">
        <f t="shared" si="7"/>
        <v>99</v>
      </c>
      <c r="B139" s="101" t="s">
        <v>104</v>
      </c>
      <c r="C139" s="102" t="s">
        <v>129</v>
      </c>
      <c r="D139" s="100" t="s">
        <v>24</v>
      </c>
      <c r="E139" s="220">
        <v>70</v>
      </c>
      <c r="F139" s="220"/>
      <c r="G139" s="114">
        <f t="shared" si="8"/>
        <v>0</v>
      </c>
    </row>
    <row r="140" spans="1:9" ht="25.5" customHeight="1">
      <c r="A140" s="113">
        <f t="shared" si="7"/>
        <v>100</v>
      </c>
      <c r="B140" s="101" t="s">
        <v>104</v>
      </c>
      <c r="C140" s="102" t="s">
        <v>109</v>
      </c>
      <c r="D140" s="100" t="s">
        <v>100</v>
      </c>
      <c r="E140" s="220">
        <v>3.72</v>
      </c>
      <c r="F140" s="220"/>
      <c r="G140" s="114">
        <f t="shared" si="8"/>
        <v>0</v>
      </c>
    </row>
    <row r="141" spans="1:9" ht="25.5" customHeight="1">
      <c r="A141" s="113">
        <f t="shared" si="7"/>
        <v>101</v>
      </c>
      <c r="B141" s="101" t="s">
        <v>130</v>
      </c>
      <c r="C141" s="102" t="s">
        <v>131</v>
      </c>
      <c r="D141" s="100" t="s">
        <v>24</v>
      </c>
      <c r="E141" s="220">
        <v>51.4</v>
      </c>
      <c r="F141" s="220"/>
      <c r="G141" s="114">
        <f t="shared" si="8"/>
        <v>0</v>
      </c>
    </row>
    <row r="142" spans="1:9" s="5" customFormat="1" ht="21.75" customHeight="1">
      <c r="A142" s="110"/>
      <c r="B142" s="7"/>
      <c r="C142" s="34" t="s">
        <v>132</v>
      </c>
      <c r="D142" s="35"/>
      <c r="E142" s="94"/>
      <c r="F142" s="36"/>
      <c r="G142" s="111"/>
      <c r="I142" s="6"/>
    </row>
    <row r="143" spans="1:9" ht="46.5" customHeight="1">
      <c r="A143" s="113">
        <f>A141+1</f>
        <v>102</v>
      </c>
      <c r="B143" s="101" t="s">
        <v>118</v>
      </c>
      <c r="C143" s="102" t="s">
        <v>143</v>
      </c>
      <c r="D143" s="100" t="s">
        <v>100</v>
      </c>
      <c r="E143" s="220">
        <v>37.64</v>
      </c>
      <c r="F143" s="220"/>
      <c r="G143" s="114">
        <f t="shared" si="8"/>
        <v>0</v>
      </c>
    </row>
    <row r="144" spans="1:9" ht="29.25" customHeight="1">
      <c r="A144" s="113">
        <f t="shared" si="7"/>
        <v>103</v>
      </c>
      <c r="B144" s="101" t="s">
        <v>118</v>
      </c>
      <c r="C144" s="102" t="s">
        <v>119</v>
      </c>
      <c r="D144" s="100" t="s">
        <v>100</v>
      </c>
      <c r="E144" s="220">
        <v>6.64</v>
      </c>
      <c r="F144" s="220"/>
      <c r="G144" s="114">
        <f t="shared" si="8"/>
        <v>0</v>
      </c>
    </row>
    <row r="145" spans="1:9" ht="29.25" customHeight="1">
      <c r="A145" s="113">
        <f t="shared" si="7"/>
        <v>104</v>
      </c>
      <c r="B145" s="101" t="s">
        <v>118</v>
      </c>
      <c r="C145" s="102" t="s">
        <v>120</v>
      </c>
      <c r="D145" s="100" t="s">
        <v>100</v>
      </c>
      <c r="E145" s="220">
        <v>44.28</v>
      </c>
      <c r="F145" s="220"/>
      <c r="G145" s="114">
        <f t="shared" si="8"/>
        <v>0</v>
      </c>
    </row>
    <row r="146" spans="1:9" ht="35.25" customHeight="1">
      <c r="A146" s="113">
        <f t="shared" si="7"/>
        <v>105</v>
      </c>
      <c r="B146" s="101" t="s">
        <v>118</v>
      </c>
      <c r="C146" s="102" t="s">
        <v>140</v>
      </c>
      <c r="D146" s="100" t="s">
        <v>100</v>
      </c>
      <c r="E146" s="220">
        <v>18.54</v>
      </c>
      <c r="F146" s="220"/>
      <c r="G146" s="114">
        <f t="shared" si="8"/>
        <v>0</v>
      </c>
    </row>
    <row r="147" spans="1:9" s="5" customFormat="1" ht="21.75" customHeight="1">
      <c r="A147" s="110"/>
      <c r="B147" s="7"/>
      <c r="C147" s="34" t="s">
        <v>133</v>
      </c>
      <c r="D147" s="35"/>
      <c r="E147" s="94"/>
      <c r="F147" s="36"/>
      <c r="G147" s="111"/>
      <c r="I147" s="6"/>
    </row>
    <row r="148" spans="1:9" s="5" customFormat="1" ht="21.75" customHeight="1">
      <c r="A148" s="110"/>
      <c r="B148" s="7"/>
      <c r="C148" s="34" t="s">
        <v>134</v>
      </c>
      <c r="D148" s="35"/>
      <c r="E148" s="94"/>
      <c r="F148" s="36"/>
      <c r="G148" s="111"/>
      <c r="I148" s="6"/>
    </row>
    <row r="149" spans="1:9" ht="39.75" customHeight="1">
      <c r="A149" s="113">
        <f>A146+1</f>
        <v>106</v>
      </c>
      <c r="B149" s="101" t="s">
        <v>135</v>
      </c>
      <c r="C149" s="102" t="s">
        <v>136</v>
      </c>
      <c r="D149" s="100" t="s">
        <v>100</v>
      </c>
      <c r="E149" s="220">
        <v>1</v>
      </c>
      <c r="F149" s="220"/>
      <c r="G149" s="114">
        <f>E149*F149</f>
        <v>0</v>
      </c>
    </row>
    <row r="150" spans="1:9" ht="34.5" customHeight="1">
      <c r="A150" s="113">
        <f t="shared" si="7"/>
        <v>107</v>
      </c>
      <c r="B150" s="101" t="s">
        <v>135</v>
      </c>
      <c r="C150" s="102" t="s">
        <v>137</v>
      </c>
      <c r="D150" s="100" t="s">
        <v>102</v>
      </c>
      <c r="E150" s="220">
        <v>7.5</v>
      </c>
      <c r="F150" s="220"/>
      <c r="G150" s="114">
        <f>E150*F150</f>
        <v>0</v>
      </c>
    </row>
    <row r="151" spans="1:9" s="5" customFormat="1" ht="21.75" customHeight="1">
      <c r="A151" s="110"/>
      <c r="B151" s="7"/>
      <c r="C151" s="34" t="s">
        <v>138</v>
      </c>
      <c r="D151" s="35"/>
      <c r="E151" s="94"/>
      <c r="F151" s="36"/>
      <c r="G151" s="111"/>
      <c r="I151" s="6"/>
    </row>
    <row r="152" spans="1:9" ht="33.75" customHeight="1">
      <c r="A152" s="213">
        <f>A150+1</f>
        <v>108</v>
      </c>
      <c r="B152" s="214" t="s">
        <v>135</v>
      </c>
      <c r="C152" s="215" t="s">
        <v>139</v>
      </c>
      <c r="D152" s="216" t="s">
        <v>102</v>
      </c>
      <c r="E152" s="221">
        <v>17.399999999999999</v>
      </c>
      <c r="F152" s="221"/>
      <c r="G152" s="114">
        <f>E152*F152</f>
        <v>0</v>
      </c>
    </row>
    <row r="153" spans="1:9" ht="25.5" customHeight="1">
      <c r="A153" s="268"/>
      <c r="B153" s="269"/>
      <c r="C153" s="269"/>
      <c r="D153" s="269"/>
      <c r="E153" s="269"/>
      <c r="F153" s="269"/>
      <c r="G153" s="270"/>
    </row>
    <row r="154" spans="1:9" ht="31.5" customHeight="1">
      <c r="A154" s="200" t="s">
        <v>3</v>
      </c>
      <c r="B154" s="200" t="s">
        <v>161</v>
      </c>
      <c r="C154" s="201" t="s">
        <v>162</v>
      </c>
      <c r="D154" s="202"/>
      <c r="E154" s="222"/>
      <c r="F154" s="222"/>
      <c r="G154" s="223"/>
    </row>
    <row r="155" spans="1:9" ht="18.75" customHeight="1">
      <c r="A155" s="3"/>
      <c r="B155" s="121" t="s">
        <v>4</v>
      </c>
      <c r="C155" s="262" t="s">
        <v>5</v>
      </c>
      <c r="D155" s="263"/>
      <c r="E155" s="264"/>
      <c r="F155" s="104"/>
      <c r="G155" s="105"/>
    </row>
    <row r="156" spans="1:9" ht="38.25">
      <c r="A156" s="122">
        <v>1</v>
      </c>
      <c r="B156" s="40" t="s">
        <v>4</v>
      </c>
      <c r="C156" s="123" t="s">
        <v>219</v>
      </c>
      <c r="D156" s="124" t="s">
        <v>6</v>
      </c>
      <c r="E156" s="241">
        <v>0.96</v>
      </c>
      <c r="F156" s="27"/>
      <c r="G156" s="27">
        <f>E156*F156</f>
        <v>0</v>
      </c>
    </row>
    <row r="157" spans="1:9" ht="20.25" customHeight="1">
      <c r="A157" s="125"/>
      <c r="B157" s="126" t="s">
        <v>7</v>
      </c>
      <c r="C157" s="265" t="s">
        <v>8</v>
      </c>
      <c r="D157" s="266"/>
      <c r="E157" s="267"/>
      <c r="F157" s="104"/>
      <c r="G157" s="104"/>
    </row>
    <row r="158" spans="1:9" ht="34.5" customHeight="1">
      <c r="A158" s="49">
        <f>A156+1</f>
        <v>2</v>
      </c>
      <c r="B158" s="127" t="s">
        <v>7</v>
      </c>
      <c r="C158" s="8" t="s">
        <v>9</v>
      </c>
      <c r="D158" s="39" t="s">
        <v>10</v>
      </c>
      <c r="E158" s="241">
        <v>52</v>
      </c>
      <c r="F158" s="27"/>
      <c r="G158" s="27">
        <f t="shared" ref="G158:G163" si="9">E158*F158</f>
        <v>0</v>
      </c>
    </row>
    <row r="159" spans="1:9" ht="34.5" customHeight="1">
      <c r="A159" s="49">
        <f>A158+1</f>
        <v>3</v>
      </c>
      <c r="B159" s="127" t="s">
        <v>7</v>
      </c>
      <c r="C159" s="8" t="s">
        <v>163</v>
      </c>
      <c r="D159" s="39" t="s">
        <v>10</v>
      </c>
      <c r="E159" s="241">
        <v>10</v>
      </c>
      <c r="F159" s="27"/>
      <c r="G159" s="27">
        <f t="shared" si="9"/>
        <v>0</v>
      </c>
    </row>
    <row r="160" spans="1:9" ht="34.5" customHeight="1">
      <c r="A160" s="49">
        <f>A159+1</f>
        <v>4</v>
      </c>
      <c r="B160" s="127" t="s">
        <v>7</v>
      </c>
      <c r="C160" s="8" t="s">
        <v>13</v>
      </c>
      <c r="D160" s="39" t="s">
        <v>10</v>
      </c>
      <c r="E160" s="241">
        <v>5</v>
      </c>
      <c r="F160" s="27"/>
      <c r="G160" s="77">
        <f t="shared" si="9"/>
        <v>0</v>
      </c>
    </row>
    <row r="161" spans="1:7" ht="34.5" customHeight="1">
      <c r="A161" s="49">
        <f>A160+1</f>
        <v>5</v>
      </c>
      <c r="B161" s="127" t="s">
        <v>7</v>
      </c>
      <c r="C161" s="8" t="s">
        <v>14</v>
      </c>
      <c r="D161" s="39" t="s">
        <v>10</v>
      </c>
      <c r="E161" s="241">
        <v>7</v>
      </c>
      <c r="F161" s="27"/>
      <c r="G161" s="27">
        <f t="shared" si="9"/>
        <v>0</v>
      </c>
    </row>
    <row r="162" spans="1:7" ht="34.5" customHeight="1">
      <c r="A162" s="49">
        <f>A161+1</f>
        <v>6</v>
      </c>
      <c r="B162" s="127" t="s">
        <v>7</v>
      </c>
      <c r="C162" s="128" t="s">
        <v>15</v>
      </c>
      <c r="D162" s="81" t="s">
        <v>10</v>
      </c>
      <c r="E162" s="246">
        <v>6</v>
      </c>
      <c r="F162" s="27"/>
      <c r="G162" s="27">
        <f t="shared" si="9"/>
        <v>0</v>
      </c>
    </row>
    <row r="163" spans="1:7" ht="34.5" customHeight="1">
      <c r="A163" s="49">
        <f>A162+1</f>
        <v>7</v>
      </c>
      <c r="B163" s="127" t="s">
        <v>7</v>
      </c>
      <c r="C163" s="128" t="s">
        <v>16</v>
      </c>
      <c r="D163" s="81" t="s">
        <v>10</v>
      </c>
      <c r="E163" s="246">
        <v>1</v>
      </c>
      <c r="F163" s="27"/>
      <c r="G163" s="27">
        <f t="shared" si="9"/>
        <v>0</v>
      </c>
    </row>
    <row r="164" spans="1:7" ht="18.75" customHeight="1">
      <c r="A164" s="3"/>
      <c r="B164" s="121" t="s">
        <v>7</v>
      </c>
      <c r="C164" s="129" t="s">
        <v>164</v>
      </c>
      <c r="D164" s="130"/>
      <c r="E164" s="94"/>
      <c r="F164" s="94"/>
      <c r="G164" s="85"/>
    </row>
    <row r="165" spans="1:7" ht="18.75" customHeight="1">
      <c r="A165" s="131">
        <f>A163+1</f>
        <v>8</v>
      </c>
      <c r="B165" s="127" t="s">
        <v>7</v>
      </c>
      <c r="C165" s="128" t="s">
        <v>220</v>
      </c>
      <c r="D165" s="81" t="s">
        <v>165</v>
      </c>
      <c r="E165" s="253">
        <v>3.0000000000000001E-3</v>
      </c>
      <c r="F165" s="27"/>
      <c r="G165" s="224">
        <f>E165*F165</f>
        <v>0</v>
      </c>
    </row>
    <row r="166" spans="1:7" ht="18.75" customHeight="1">
      <c r="A166" s="3"/>
      <c r="B166" s="121" t="s">
        <v>17</v>
      </c>
      <c r="C166" s="132" t="s">
        <v>18</v>
      </c>
      <c r="D166" s="133"/>
      <c r="E166" s="93"/>
      <c r="F166" s="104"/>
      <c r="G166" s="104"/>
    </row>
    <row r="167" spans="1:7" ht="25.5">
      <c r="A167" s="131">
        <f>A165+1</f>
        <v>9</v>
      </c>
      <c r="B167" s="40" t="s">
        <v>17</v>
      </c>
      <c r="C167" s="123" t="s">
        <v>19</v>
      </c>
      <c r="D167" s="122" t="s">
        <v>49</v>
      </c>
      <c r="E167" s="248">
        <v>6951.4</v>
      </c>
      <c r="F167" s="60"/>
      <c r="G167" s="27">
        <f>E167*F167</f>
        <v>0</v>
      </c>
    </row>
    <row r="168" spans="1:7" ht="24" customHeight="1">
      <c r="A168" s="134"/>
      <c r="B168" s="135" t="s">
        <v>20</v>
      </c>
      <c r="C168" s="136" t="s">
        <v>21</v>
      </c>
      <c r="D168" s="137"/>
      <c r="E168" s="249"/>
      <c r="F168" s="225"/>
      <c r="G168" s="225"/>
    </row>
    <row r="169" spans="1:7" ht="25.5">
      <c r="A169" s="49">
        <v>10</v>
      </c>
      <c r="B169" s="127" t="s">
        <v>20</v>
      </c>
      <c r="C169" s="128" t="s">
        <v>22</v>
      </c>
      <c r="D169" s="81" t="s">
        <v>49</v>
      </c>
      <c r="E169" s="241">
        <v>79</v>
      </c>
      <c r="F169" s="60"/>
      <c r="G169" s="27">
        <f t="shared" ref="G169:G175" si="10">F169*E169</f>
        <v>0</v>
      </c>
    </row>
    <row r="170" spans="1:7" ht="25.5">
      <c r="A170" s="49">
        <f t="shared" ref="A170:A175" si="11">A169+1</f>
        <v>11</v>
      </c>
      <c r="B170" s="138" t="s">
        <v>20</v>
      </c>
      <c r="C170" s="139" t="s">
        <v>166</v>
      </c>
      <c r="D170" s="81" t="s">
        <v>167</v>
      </c>
      <c r="E170" s="246">
        <v>4787</v>
      </c>
      <c r="F170" s="60"/>
      <c r="G170" s="27">
        <f t="shared" si="10"/>
        <v>0</v>
      </c>
    </row>
    <row r="171" spans="1:7" ht="38.25">
      <c r="A171" s="140">
        <f t="shared" si="11"/>
        <v>12</v>
      </c>
      <c r="B171" s="138" t="s">
        <v>20</v>
      </c>
      <c r="C171" s="139" t="s">
        <v>23</v>
      </c>
      <c r="D171" s="74" t="s">
        <v>24</v>
      </c>
      <c r="E171" s="246">
        <v>19</v>
      </c>
      <c r="F171" s="27"/>
      <c r="G171" s="27">
        <f t="shared" si="10"/>
        <v>0</v>
      </c>
    </row>
    <row r="172" spans="1:7" ht="38.25">
      <c r="A172" s="140">
        <f t="shared" si="11"/>
        <v>13</v>
      </c>
      <c r="B172" s="138" t="s">
        <v>20</v>
      </c>
      <c r="C172" s="139" t="s">
        <v>168</v>
      </c>
      <c r="D172" s="74" t="s">
        <v>24</v>
      </c>
      <c r="E172" s="246">
        <v>11</v>
      </c>
      <c r="F172" s="27"/>
      <c r="G172" s="27">
        <f t="shared" si="10"/>
        <v>0</v>
      </c>
    </row>
    <row r="173" spans="1:7" ht="25.5">
      <c r="A173" s="49">
        <f t="shared" si="11"/>
        <v>14</v>
      </c>
      <c r="B173" s="127" t="s">
        <v>20</v>
      </c>
      <c r="C173" s="128" t="s">
        <v>26</v>
      </c>
      <c r="D173" s="81" t="s">
        <v>27</v>
      </c>
      <c r="E173" s="246">
        <v>2</v>
      </c>
      <c r="F173" s="27"/>
      <c r="G173" s="27">
        <f t="shared" si="10"/>
        <v>0</v>
      </c>
    </row>
    <row r="174" spans="1:7" ht="22.5" customHeight="1">
      <c r="A174" s="49">
        <f t="shared" si="11"/>
        <v>15</v>
      </c>
      <c r="B174" s="127" t="s">
        <v>20</v>
      </c>
      <c r="C174" s="141" t="s">
        <v>29</v>
      </c>
      <c r="D174" s="81" t="s">
        <v>10</v>
      </c>
      <c r="E174" s="77">
        <v>14</v>
      </c>
      <c r="F174" s="77"/>
      <c r="G174" s="77">
        <f t="shared" si="10"/>
        <v>0</v>
      </c>
    </row>
    <row r="175" spans="1:7" ht="22.5" customHeight="1">
      <c r="A175" s="49">
        <f t="shared" si="11"/>
        <v>16</v>
      </c>
      <c r="B175" s="127" t="s">
        <v>20</v>
      </c>
      <c r="C175" s="141" t="s">
        <v>30</v>
      </c>
      <c r="D175" s="81" t="s">
        <v>10</v>
      </c>
      <c r="E175" s="77">
        <v>16</v>
      </c>
      <c r="F175" s="77"/>
      <c r="G175" s="77">
        <f t="shared" si="10"/>
        <v>0</v>
      </c>
    </row>
    <row r="176" spans="1:7" ht="22.5" customHeight="1">
      <c r="A176" s="142"/>
      <c r="B176" s="143" t="s">
        <v>31</v>
      </c>
      <c r="C176" s="144" t="s">
        <v>32</v>
      </c>
      <c r="D176" s="144"/>
      <c r="E176" s="250"/>
      <c r="F176" s="226"/>
      <c r="G176" s="226"/>
    </row>
    <row r="177" spans="1:7" ht="25.5">
      <c r="A177" s="99">
        <f>A175+1</f>
        <v>17</v>
      </c>
      <c r="B177" s="47" t="s">
        <v>31</v>
      </c>
      <c r="C177" s="98" t="s">
        <v>33</v>
      </c>
      <c r="D177" s="99" t="s">
        <v>24</v>
      </c>
      <c r="E177" s="242">
        <v>65</v>
      </c>
      <c r="F177" s="27"/>
      <c r="G177" s="27">
        <f>F177*E177</f>
        <v>0</v>
      </c>
    </row>
    <row r="178" spans="1:7" ht="25.5">
      <c r="A178" s="3" t="s">
        <v>185</v>
      </c>
      <c r="B178" s="3" t="s">
        <v>188</v>
      </c>
      <c r="C178" s="119" t="s">
        <v>189</v>
      </c>
      <c r="D178" s="120"/>
      <c r="E178" s="223"/>
      <c r="F178" s="223"/>
      <c r="G178" s="227"/>
    </row>
    <row r="179" spans="1:7" ht="12.75">
      <c r="A179" s="4"/>
      <c r="B179" s="7" t="s">
        <v>35</v>
      </c>
      <c r="C179" s="145" t="s">
        <v>36</v>
      </c>
      <c r="D179" s="146"/>
      <c r="E179" s="251"/>
      <c r="F179" s="104"/>
      <c r="G179" s="104"/>
    </row>
    <row r="180" spans="1:7" ht="25.5">
      <c r="A180" s="39">
        <f>A177+1</f>
        <v>18</v>
      </c>
      <c r="B180" s="37" t="s">
        <v>35</v>
      </c>
      <c r="C180" s="8" t="s">
        <v>37</v>
      </c>
      <c r="D180" s="39" t="s">
        <v>96</v>
      </c>
      <c r="E180" s="241">
        <v>1119.8</v>
      </c>
      <c r="F180" s="27"/>
      <c r="G180" s="27">
        <f>F180*E180</f>
        <v>0</v>
      </c>
    </row>
    <row r="181" spans="1:7" ht="12.75">
      <c r="A181" s="147"/>
      <c r="B181" s="148" t="s">
        <v>38</v>
      </c>
      <c r="C181" s="145" t="s">
        <v>39</v>
      </c>
      <c r="D181" s="146"/>
      <c r="E181" s="251"/>
      <c r="F181" s="104"/>
      <c r="G181" s="104"/>
    </row>
    <row r="182" spans="1:7" ht="51">
      <c r="A182" s="53">
        <f>A180+1</f>
        <v>19</v>
      </c>
      <c r="B182" s="37" t="s">
        <v>38</v>
      </c>
      <c r="C182" s="8" t="s">
        <v>40</v>
      </c>
      <c r="D182" s="39" t="s">
        <v>96</v>
      </c>
      <c r="E182" s="241">
        <v>629.6</v>
      </c>
      <c r="F182" s="95"/>
      <c r="G182" s="27">
        <f>F182*E182</f>
        <v>0</v>
      </c>
    </row>
    <row r="183" spans="1:7" ht="25.5">
      <c r="A183" s="3" t="s">
        <v>185</v>
      </c>
      <c r="B183" s="149" t="s">
        <v>193</v>
      </c>
      <c r="C183" s="96" t="s">
        <v>194</v>
      </c>
      <c r="D183" s="120"/>
      <c r="E183" s="223"/>
      <c r="F183" s="223"/>
      <c r="G183" s="227"/>
    </row>
    <row r="184" spans="1:7" ht="12.75">
      <c r="A184" s="150"/>
      <c r="B184" s="151" t="s">
        <v>46</v>
      </c>
      <c r="C184" s="132" t="s">
        <v>47</v>
      </c>
      <c r="D184" s="133"/>
      <c r="E184" s="93"/>
      <c r="F184" s="228"/>
      <c r="G184" s="229"/>
    </row>
    <row r="185" spans="1:7" ht="15.75">
      <c r="A185" s="53">
        <f>A182+1</f>
        <v>20</v>
      </c>
      <c r="B185" s="86" t="s">
        <v>46</v>
      </c>
      <c r="C185" s="59" t="s">
        <v>48</v>
      </c>
      <c r="D185" s="25" t="s">
        <v>49</v>
      </c>
      <c r="E185" s="106">
        <v>232.5</v>
      </c>
      <c r="F185" s="60"/>
      <c r="G185" s="60">
        <f>F185*E185</f>
        <v>0</v>
      </c>
    </row>
    <row r="186" spans="1:7" ht="25.5">
      <c r="A186" s="152"/>
      <c r="B186" s="153" t="s">
        <v>50</v>
      </c>
      <c r="C186" s="154" t="s">
        <v>169</v>
      </c>
      <c r="D186" s="133"/>
      <c r="E186" s="93"/>
      <c r="F186" s="93"/>
      <c r="G186" s="85"/>
    </row>
    <row r="187" spans="1:7" ht="25.5">
      <c r="A187" s="155">
        <v>22</v>
      </c>
      <c r="B187" s="62" t="s">
        <v>50</v>
      </c>
      <c r="C187" s="59" t="s">
        <v>159</v>
      </c>
      <c r="D187" s="25" t="s">
        <v>49</v>
      </c>
      <c r="E187" s="241">
        <v>54</v>
      </c>
      <c r="F187" s="56"/>
      <c r="G187" s="27">
        <f>F187*E187</f>
        <v>0</v>
      </c>
    </row>
    <row r="188" spans="1:7" ht="25.5">
      <c r="A188" s="155">
        <f>A187+1</f>
        <v>23</v>
      </c>
      <c r="B188" s="62" t="s">
        <v>50</v>
      </c>
      <c r="C188" s="59" t="s">
        <v>221</v>
      </c>
      <c r="D188" s="25" t="s">
        <v>49</v>
      </c>
      <c r="E188" s="241">
        <v>425.5</v>
      </c>
      <c r="F188" s="56"/>
      <c r="G188" s="27">
        <f>F188*E188</f>
        <v>0</v>
      </c>
    </row>
    <row r="189" spans="1:7" ht="25.5">
      <c r="A189" s="156"/>
      <c r="B189" s="157" t="s">
        <v>51</v>
      </c>
      <c r="C189" s="158" t="s">
        <v>52</v>
      </c>
      <c r="D189" s="159"/>
      <c r="E189" s="230"/>
      <c r="F189" s="230"/>
      <c r="G189" s="231"/>
    </row>
    <row r="190" spans="1:7" ht="38.25">
      <c r="A190" s="53">
        <f>A188+1</f>
        <v>24</v>
      </c>
      <c r="B190" s="58" t="s">
        <v>51</v>
      </c>
      <c r="C190" s="97" t="s">
        <v>223</v>
      </c>
      <c r="D190" s="25" t="s">
        <v>49</v>
      </c>
      <c r="E190" s="241">
        <v>859</v>
      </c>
      <c r="F190" s="56"/>
      <c r="G190" s="27">
        <f>F190*E190</f>
        <v>0</v>
      </c>
    </row>
    <row r="191" spans="1:7" ht="25.5">
      <c r="A191" s="156"/>
      <c r="B191" s="157" t="s">
        <v>51</v>
      </c>
      <c r="C191" s="160" t="s">
        <v>52</v>
      </c>
      <c r="D191" s="146"/>
      <c r="E191" s="251"/>
      <c r="F191" s="232"/>
      <c r="G191" s="232"/>
    </row>
    <row r="192" spans="1:7" ht="38.25">
      <c r="A192" s="53">
        <f>A190+1</f>
        <v>25</v>
      </c>
      <c r="B192" s="58" t="s">
        <v>51</v>
      </c>
      <c r="C192" s="97" t="s">
        <v>224</v>
      </c>
      <c r="D192" s="25" t="s">
        <v>49</v>
      </c>
      <c r="E192" s="241">
        <v>83</v>
      </c>
      <c r="F192" s="30"/>
      <c r="G192" s="77">
        <f>F192*E192</f>
        <v>0</v>
      </c>
    </row>
    <row r="193" spans="1:7" ht="12.75">
      <c r="A193" s="161"/>
      <c r="B193" s="162" t="s">
        <v>155</v>
      </c>
      <c r="C193" s="163" t="s">
        <v>170</v>
      </c>
      <c r="D193" s="130"/>
      <c r="E193" s="94"/>
      <c r="F193" s="94"/>
      <c r="G193" s="91"/>
    </row>
    <row r="194" spans="1:7" ht="38.25">
      <c r="A194" s="155">
        <v>26</v>
      </c>
      <c r="B194" s="58" t="s">
        <v>155</v>
      </c>
      <c r="C194" s="59" t="s">
        <v>222</v>
      </c>
      <c r="D194" s="25" t="s">
        <v>49</v>
      </c>
      <c r="E194" s="241">
        <v>7220</v>
      </c>
      <c r="F194" s="56"/>
      <c r="G194" s="233">
        <f>F194*E194</f>
        <v>0</v>
      </c>
    </row>
    <row r="195" spans="1:7" ht="15.75">
      <c r="A195" s="155">
        <f>A194+1</f>
        <v>27</v>
      </c>
      <c r="B195" s="58" t="s">
        <v>51</v>
      </c>
      <c r="C195" s="59" t="s">
        <v>171</v>
      </c>
      <c r="D195" s="25" t="s">
        <v>49</v>
      </c>
      <c r="E195" s="241">
        <v>511.91</v>
      </c>
      <c r="F195" s="56"/>
      <c r="G195" s="233">
        <f>F195*E195</f>
        <v>0</v>
      </c>
    </row>
    <row r="196" spans="1:7" ht="25.5">
      <c r="A196" s="164" t="s">
        <v>185</v>
      </c>
      <c r="B196" s="164" t="s">
        <v>200</v>
      </c>
      <c r="C196" s="165" t="s">
        <v>201</v>
      </c>
      <c r="D196" s="166"/>
      <c r="E196" s="223"/>
      <c r="F196" s="223"/>
      <c r="G196" s="227"/>
    </row>
    <row r="197" spans="1:7" ht="12.75">
      <c r="A197" s="167"/>
      <c r="B197" s="168" t="s">
        <v>54</v>
      </c>
      <c r="C197" s="169" t="s">
        <v>55</v>
      </c>
      <c r="D197" s="170"/>
      <c r="E197" s="94"/>
      <c r="F197" s="94"/>
      <c r="G197" s="85"/>
    </row>
    <row r="198" spans="1:7" ht="33.75" customHeight="1">
      <c r="A198" s="161">
        <f>A195+1</f>
        <v>28</v>
      </c>
      <c r="B198" s="65" t="s">
        <v>54</v>
      </c>
      <c r="C198" s="66" t="s">
        <v>202</v>
      </c>
      <c r="D198" s="67" t="s">
        <v>49</v>
      </c>
      <c r="E198" s="241">
        <v>179</v>
      </c>
      <c r="F198" s="56"/>
      <c r="G198" s="27">
        <f>F198*E198</f>
        <v>0</v>
      </c>
    </row>
    <row r="199" spans="1:7" ht="33.75" customHeight="1">
      <c r="A199" s="171">
        <f>A198+1</f>
        <v>29</v>
      </c>
      <c r="B199" s="65" t="s">
        <v>54</v>
      </c>
      <c r="C199" s="66" t="s">
        <v>225</v>
      </c>
      <c r="D199" s="67" t="s">
        <v>49</v>
      </c>
      <c r="E199" s="241">
        <v>1535</v>
      </c>
      <c r="F199" s="56"/>
      <c r="G199" s="27">
        <f>F199*E199</f>
        <v>0</v>
      </c>
    </row>
    <row r="200" spans="1:7" ht="23.25" customHeight="1">
      <c r="A200" s="167"/>
      <c r="B200" s="168" t="s">
        <v>56</v>
      </c>
      <c r="C200" s="169" t="s">
        <v>57</v>
      </c>
      <c r="D200" s="170"/>
      <c r="E200" s="94"/>
      <c r="F200" s="94"/>
      <c r="G200" s="85"/>
    </row>
    <row r="201" spans="1:7" ht="25.5">
      <c r="A201" s="67">
        <v>30</v>
      </c>
      <c r="B201" s="65" t="s">
        <v>156</v>
      </c>
      <c r="C201" s="84" t="s">
        <v>157</v>
      </c>
      <c r="D201" s="67" t="s">
        <v>49</v>
      </c>
      <c r="E201" s="234">
        <v>6110.1</v>
      </c>
      <c r="F201" s="234"/>
      <c r="G201" s="106">
        <f>E201*F201</f>
        <v>0</v>
      </c>
    </row>
    <row r="202" spans="1:7" ht="38.25">
      <c r="A202" s="171">
        <v>31</v>
      </c>
      <c r="B202" s="65" t="s">
        <v>56</v>
      </c>
      <c r="C202" s="66" t="s">
        <v>226</v>
      </c>
      <c r="D202" s="67" t="s">
        <v>49</v>
      </c>
      <c r="E202" s="241">
        <v>6818</v>
      </c>
      <c r="F202" s="30"/>
      <c r="G202" s="77">
        <f>F202*E202</f>
        <v>0</v>
      </c>
    </row>
    <row r="203" spans="1:7" ht="51">
      <c r="A203" s="171">
        <f>A202+1</f>
        <v>32</v>
      </c>
      <c r="B203" s="65" t="s">
        <v>56</v>
      </c>
      <c r="C203" s="66" t="s">
        <v>227</v>
      </c>
      <c r="D203" s="67" t="s">
        <v>49</v>
      </c>
      <c r="E203" s="241">
        <v>6656.15</v>
      </c>
      <c r="F203" s="56"/>
      <c r="G203" s="56">
        <f>F203*E203</f>
        <v>0</v>
      </c>
    </row>
    <row r="204" spans="1:7" ht="19.5" customHeight="1">
      <c r="A204" s="167"/>
      <c r="B204" s="168" t="s">
        <v>58</v>
      </c>
      <c r="C204" s="172" t="s">
        <v>59</v>
      </c>
      <c r="D204" s="173"/>
      <c r="E204" s="251"/>
      <c r="F204" s="232"/>
      <c r="G204" s="232"/>
    </row>
    <row r="205" spans="1:7" ht="38.25">
      <c r="A205" s="140">
        <f>A203+1</f>
        <v>33</v>
      </c>
      <c r="B205" s="78" t="s">
        <v>58</v>
      </c>
      <c r="C205" s="73" t="s">
        <v>206</v>
      </c>
      <c r="D205" s="78" t="s">
        <v>49</v>
      </c>
      <c r="E205" s="246">
        <v>107</v>
      </c>
      <c r="F205" s="56"/>
      <c r="G205" s="27">
        <f>F205*E205</f>
        <v>0</v>
      </c>
    </row>
    <row r="206" spans="1:7" ht="25.5">
      <c r="A206" s="164" t="s">
        <v>185</v>
      </c>
      <c r="B206" s="168" t="s">
        <v>207</v>
      </c>
      <c r="C206" s="169" t="s">
        <v>209</v>
      </c>
      <c r="D206" s="170"/>
      <c r="E206" s="94"/>
      <c r="F206" s="94"/>
      <c r="G206" s="85"/>
    </row>
    <row r="207" spans="1:7" ht="18.75" customHeight="1">
      <c r="A207" s="167"/>
      <c r="B207" s="168" t="s">
        <v>60</v>
      </c>
      <c r="C207" s="169" t="s">
        <v>61</v>
      </c>
      <c r="D207" s="170"/>
      <c r="E207" s="94"/>
      <c r="F207" s="94"/>
      <c r="G207" s="85"/>
    </row>
    <row r="208" spans="1:7" ht="36" customHeight="1">
      <c r="A208" s="43">
        <f>A205+1</f>
        <v>34</v>
      </c>
      <c r="B208" s="65" t="s">
        <v>60</v>
      </c>
      <c r="C208" s="66" t="s">
        <v>62</v>
      </c>
      <c r="D208" s="67" t="s">
        <v>49</v>
      </c>
      <c r="E208" s="241">
        <v>4233.49</v>
      </c>
      <c r="F208" s="56"/>
      <c r="G208" s="27">
        <f t="shared" ref="G208:G214" si="12">F208*E208</f>
        <v>0</v>
      </c>
    </row>
    <row r="209" spans="1:7" ht="34.5" customHeight="1">
      <c r="A209" s="171">
        <f t="shared" ref="A209:A214" si="13">A208+1</f>
        <v>35</v>
      </c>
      <c r="B209" s="65" t="s">
        <v>60</v>
      </c>
      <c r="C209" s="66" t="s">
        <v>172</v>
      </c>
      <c r="D209" s="43" t="s">
        <v>24</v>
      </c>
      <c r="E209" s="241">
        <v>63</v>
      </c>
      <c r="F209" s="27"/>
      <c r="G209" s="27">
        <f t="shared" si="12"/>
        <v>0</v>
      </c>
    </row>
    <row r="210" spans="1:7" ht="33.75" customHeight="1">
      <c r="A210" s="171">
        <f t="shared" si="13"/>
        <v>36</v>
      </c>
      <c r="B210" s="65" t="s">
        <v>60</v>
      </c>
      <c r="C210" s="66" t="s">
        <v>173</v>
      </c>
      <c r="D210" s="43" t="s">
        <v>24</v>
      </c>
      <c r="E210" s="241">
        <v>296.39999999999998</v>
      </c>
      <c r="F210" s="27"/>
      <c r="G210" s="27">
        <f t="shared" si="12"/>
        <v>0</v>
      </c>
    </row>
    <row r="211" spans="1:7" ht="45.75" customHeight="1">
      <c r="A211" s="155">
        <f>A210+1</f>
        <v>37</v>
      </c>
      <c r="B211" s="65" t="s">
        <v>60</v>
      </c>
      <c r="C211" s="66" t="s">
        <v>228</v>
      </c>
      <c r="D211" s="67" t="s">
        <v>49</v>
      </c>
      <c r="E211" s="241">
        <v>614.79999999999995</v>
      </c>
      <c r="F211" s="27"/>
      <c r="G211" s="27">
        <f t="shared" si="12"/>
        <v>0</v>
      </c>
    </row>
    <row r="212" spans="1:7" ht="33" customHeight="1">
      <c r="A212" s="53">
        <f t="shared" si="13"/>
        <v>38</v>
      </c>
      <c r="B212" s="62" t="s">
        <v>65</v>
      </c>
      <c r="C212" s="59" t="s">
        <v>66</v>
      </c>
      <c r="D212" s="39" t="s">
        <v>24</v>
      </c>
      <c r="E212" s="241">
        <v>35</v>
      </c>
      <c r="F212" s="27"/>
      <c r="G212" s="27">
        <f t="shared" si="12"/>
        <v>0</v>
      </c>
    </row>
    <row r="213" spans="1:7" ht="33" customHeight="1">
      <c r="A213" s="53">
        <f t="shared" si="13"/>
        <v>39</v>
      </c>
      <c r="B213" s="62" t="s">
        <v>65</v>
      </c>
      <c r="C213" s="59" t="s">
        <v>67</v>
      </c>
      <c r="D213" s="39" t="s">
        <v>24</v>
      </c>
      <c r="E213" s="241">
        <v>22.5</v>
      </c>
      <c r="F213" s="27"/>
      <c r="G213" s="27">
        <f t="shared" si="12"/>
        <v>0</v>
      </c>
    </row>
    <row r="214" spans="1:7" ht="33" customHeight="1">
      <c r="A214" s="53">
        <f t="shared" si="13"/>
        <v>40</v>
      </c>
      <c r="B214" s="62" t="s">
        <v>65</v>
      </c>
      <c r="C214" s="107" t="s">
        <v>174</v>
      </c>
      <c r="D214" s="39" t="s">
        <v>10</v>
      </c>
      <c r="E214" s="241">
        <v>14</v>
      </c>
      <c r="F214" s="27"/>
      <c r="G214" s="27">
        <f t="shared" si="12"/>
        <v>0</v>
      </c>
    </row>
    <row r="215" spans="1:7" ht="48.6" customHeight="1">
      <c r="A215" s="125" t="s">
        <v>190</v>
      </c>
      <c r="B215" s="125" t="s">
        <v>212</v>
      </c>
      <c r="C215" s="169" t="s">
        <v>213</v>
      </c>
      <c r="D215" s="170"/>
      <c r="E215" s="94"/>
      <c r="F215" s="94"/>
      <c r="G215" s="85"/>
    </row>
    <row r="216" spans="1:7" ht="22.5" customHeight="1">
      <c r="A216" s="174"/>
      <c r="B216" s="162" t="s">
        <v>78</v>
      </c>
      <c r="C216" s="169" t="s">
        <v>79</v>
      </c>
      <c r="D216" s="170"/>
      <c r="E216" s="94"/>
      <c r="F216" s="94"/>
      <c r="G216" s="85"/>
    </row>
    <row r="217" spans="1:7" ht="30" customHeight="1">
      <c r="A217" s="171">
        <f>A214+1</f>
        <v>41</v>
      </c>
      <c r="B217" s="58" t="s">
        <v>78</v>
      </c>
      <c r="C217" s="175" t="s">
        <v>144</v>
      </c>
      <c r="D217" s="53" t="s">
        <v>49</v>
      </c>
      <c r="E217" s="60">
        <v>175.08</v>
      </c>
      <c r="F217" s="27"/>
      <c r="G217" s="77">
        <f>F217*E217</f>
        <v>0</v>
      </c>
    </row>
    <row r="218" spans="1:7" ht="30" customHeight="1">
      <c r="A218" s="171">
        <f>A217+1</f>
        <v>42</v>
      </c>
      <c r="B218" s="58" t="s">
        <v>78</v>
      </c>
      <c r="C218" s="175" t="s">
        <v>145</v>
      </c>
      <c r="D218" s="53" t="s">
        <v>49</v>
      </c>
      <c r="E218" s="60">
        <v>82.26</v>
      </c>
      <c r="F218" s="27"/>
      <c r="G218" s="27">
        <f>F218*E218</f>
        <v>0</v>
      </c>
    </row>
    <row r="219" spans="1:7" ht="30" customHeight="1">
      <c r="A219" s="171">
        <f>A218+1</f>
        <v>43</v>
      </c>
      <c r="B219" s="58" t="s">
        <v>78</v>
      </c>
      <c r="C219" s="175" t="s">
        <v>146</v>
      </c>
      <c r="D219" s="53" t="s">
        <v>49</v>
      </c>
      <c r="E219" s="60">
        <v>52.15</v>
      </c>
      <c r="F219" s="27"/>
      <c r="G219" s="77">
        <f>F219*E219</f>
        <v>0</v>
      </c>
    </row>
    <row r="220" spans="1:7" ht="22.5" customHeight="1">
      <c r="A220" s="174"/>
      <c r="B220" s="162" t="s">
        <v>80</v>
      </c>
      <c r="C220" s="176" t="s">
        <v>81</v>
      </c>
      <c r="D220" s="177"/>
      <c r="E220" s="235"/>
      <c r="F220" s="235"/>
      <c r="G220" s="236"/>
    </row>
    <row r="221" spans="1:7" ht="30" customHeight="1">
      <c r="A221" s="171">
        <f>A219+1</f>
        <v>44</v>
      </c>
      <c r="B221" s="58" t="s">
        <v>80</v>
      </c>
      <c r="C221" s="59" t="s">
        <v>82</v>
      </c>
      <c r="D221" s="25" t="s">
        <v>10</v>
      </c>
      <c r="E221" s="56">
        <v>18</v>
      </c>
      <c r="F221" s="27"/>
      <c r="G221" s="27">
        <f t="shared" ref="G221:G226" si="14">F221*E221</f>
        <v>0</v>
      </c>
    </row>
    <row r="222" spans="1:7" ht="30" customHeight="1">
      <c r="A222" s="25">
        <f>A221+1</f>
        <v>45</v>
      </c>
      <c r="B222" s="58" t="s">
        <v>80</v>
      </c>
      <c r="C222" s="59" t="s">
        <v>83</v>
      </c>
      <c r="D222" s="25" t="s">
        <v>10</v>
      </c>
      <c r="E222" s="56">
        <v>17</v>
      </c>
      <c r="F222" s="27"/>
      <c r="G222" s="27">
        <f t="shared" si="14"/>
        <v>0</v>
      </c>
    </row>
    <row r="223" spans="1:7" ht="30" customHeight="1">
      <c r="A223" s="25">
        <f>A222+1</f>
        <v>46</v>
      </c>
      <c r="B223" s="58" t="s">
        <v>80</v>
      </c>
      <c r="C223" s="59" t="s">
        <v>175</v>
      </c>
      <c r="D223" s="25" t="s">
        <v>10</v>
      </c>
      <c r="E223" s="56">
        <v>3</v>
      </c>
      <c r="F223" s="27"/>
      <c r="G223" s="27">
        <f t="shared" si="14"/>
        <v>0</v>
      </c>
    </row>
    <row r="224" spans="1:7" ht="30" customHeight="1">
      <c r="A224" s="25">
        <f>A223+1</f>
        <v>47</v>
      </c>
      <c r="B224" s="58" t="s">
        <v>80</v>
      </c>
      <c r="C224" s="59" t="s">
        <v>176</v>
      </c>
      <c r="D224" s="25" t="s">
        <v>10</v>
      </c>
      <c r="E224" s="56">
        <v>6</v>
      </c>
      <c r="F224" s="27"/>
      <c r="G224" s="27">
        <f t="shared" si="14"/>
        <v>0</v>
      </c>
    </row>
    <row r="225" spans="1:7" ht="30" customHeight="1">
      <c r="A225" s="25">
        <f>A224+1</f>
        <v>48</v>
      </c>
      <c r="B225" s="58" t="s">
        <v>85</v>
      </c>
      <c r="C225" s="59" t="s">
        <v>177</v>
      </c>
      <c r="D225" s="25" t="s">
        <v>10</v>
      </c>
      <c r="E225" s="56">
        <v>2</v>
      </c>
      <c r="F225" s="27"/>
      <c r="G225" s="27">
        <f t="shared" si="14"/>
        <v>0</v>
      </c>
    </row>
    <row r="226" spans="1:7" ht="30" customHeight="1">
      <c r="A226" s="25">
        <f>A225+1</f>
        <v>49</v>
      </c>
      <c r="B226" s="58" t="s">
        <v>89</v>
      </c>
      <c r="C226" s="59" t="s">
        <v>218</v>
      </c>
      <c r="D226" s="25" t="s">
        <v>24</v>
      </c>
      <c r="E226" s="56">
        <v>36</v>
      </c>
      <c r="F226" s="27"/>
      <c r="G226" s="27">
        <f t="shared" si="14"/>
        <v>0</v>
      </c>
    </row>
    <row r="227" spans="1:7" ht="25.5">
      <c r="A227" s="164" t="s">
        <v>185</v>
      </c>
      <c r="B227" s="168" t="s">
        <v>210</v>
      </c>
      <c r="C227" s="169" t="s">
        <v>211</v>
      </c>
      <c r="D227" s="170"/>
      <c r="E227" s="94"/>
      <c r="F227" s="237"/>
      <c r="G227" s="237"/>
    </row>
    <row r="228" spans="1:7" ht="12.75">
      <c r="A228" s="167"/>
      <c r="B228" s="168" t="s">
        <v>68</v>
      </c>
      <c r="C228" s="169" t="s">
        <v>69</v>
      </c>
      <c r="D228" s="170"/>
      <c r="E228" s="94"/>
      <c r="F228" s="94"/>
      <c r="G228" s="85"/>
    </row>
    <row r="229" spans="1:7" ht="25.5">
      <c r="A229" s="25">
        <f>A226+1</f>
        <v>50</v>
      </c>
      <c r="B229" s="65" t="s">
        <v>68</v>
      </c>
      <c r="C229" s="66" t="s">
        <v>70</v>
      </c>
      <c r="D229" s="67" t="s">
        <v>24</v>
      </c>
      <c r="E229" s="241">
        <v>30</v>
      </c>
      <c r="F229" s="27"/>
      <c r="G229" s="27">
        <f>F229*E229</f>
        <v>0</v>
      </c>
    </row>
    <row r="230" spans="1:7" ht="25.5">
      <c r="A230" s="43">
        <f>A229+1</f>
        <v>51</v>
      </c>
      <c r="B230" s="65" t="s">
        <v>68</v>
      </c>
      <c r="C230" s="66" t="s">
        <v>71</v>
      </c>
      <c r="D230" s="67" t="s">
        <v>24</v>
      </c>
      <c r="E230" s="241">
        <v>465</v>
      </c>
      <c r="F230" s="27"/>
      <c r="G230" s="27">
        <f>F230*E230</f>
        <v>0</v>
      </c>
    </row>
    <row r="231" spans="1:7" ht="12.75">
      <c r="A231" s="167"/>
      <c r="B231" s="168" t="s">
        <v>72</v>
      </c>
      <c r="C231" s="178" t="s">
        <v>73</v>
      </c>
      <c r="D231" s="178"/>
      <c r="E231" s="249"/>
      <c r="F231" s="104"/>
      <c r="G231" s="104"/>
    </row>
    <row r="232" spans="1:7" ht="38.25">
      <c r="A232" s="140">
        <f>A230+1</f>
        <v>52</v>
      </c>
      <c r="B232" s="69" t="s">
        <v>72</v>
      </c>
      <c r="C232" s="70" t="s">
        <v>74</v>
      </c>
      <c r="D232" s="71" t="s">
        <v>49</v>
      </c>
      <c r="E232" s="245">
        <v>859</v>
      </c>
      <c r="F232" s="27"/>
      <c r="G232" s="27">
        <f>F232*E232</f>
        <v>0</v>
      </c>
    </row>
    <row r="233" spans="1:7" ht="12.75">
      <c r="A233" s="167"/>
      <c r="B233" s="168" t="s">
        <v>75</v>
      </c>
      <c r="C233" s="178" t="s">
        <v>76</v>
      </c>
      <c r="D233" s="178"/>
      <c r="E233" s="249"/>
      <c r="F233" s="104"/>
      <c r="G233" s="104"/>
    </row>
    <row r="234" spans="1:7" ht="38.25">
      <c r="A234" s="171">
        <f>A232+1</f>
        <v>53</v>
      </c>
      <c r="B234" s="65" t="s">
        <v>75</v>
      </c>
      <c r="C234" s="66" t="s">
        <v>77</v>
      </c>
      <c r="D234" s="67" t="s">
        <v>24</v>
      </c>
      <c r="E234" s="241">
        <v>451</v>
      </c>
      <c r="F234" s="27"/>
      <c r="G234" s="27">
        <f>F234*E234</f>
        <v>0</v>
      </c>
    </row>
    <row r="235" spans="1:7" ht="12.75">
      <c r="A235" s="179"/>
      <c r="B235" s="3"/>
      <c r="C235" s="31" t="s">
        <v>97</v>
      </c>
      <c r="D235" s="180"/>
      <c r="E235" s="181"/>
      <c r="F235" s="181"/>
      <c r="G235" s="182"/>
    </row>
    <row r="236" spans="1:7" ht="12.75">
      <c r="A236" s="193"/>
      <c r="B236" s="4"/>
      <c r="C236" s="31" t="s">
        <v>231</v>
      </c>
      <c r="D236" s="180"/>
      <c r="E236" s="181"/>
      <c r="F236" s="181"/>
      <c r="G236" s="182"/>
    </row>
    <row r="237" spans="1:7" ht="12.75">
      <c r="A237" s="183"/>
      <c r="B237" s="184"/>
      <c r="C237" s="115" t="s">
        <v>98</v>
      </c>
      <c r="D237" s="185"/>
      <c r="E237" s="186"/>
      <c r="F237" s="186"/>
      <c r="G237" s="187"/>
    </row>
    <row r="238" spans="1:7" ht="25.5">
      <c r="A238" s="179">
        <f>A234+1</f>
        <v>54</v>
      </c>
      <c r="B238" s="188" t="s">
        <v>99</v>
      </c>
      <c r="C238" s="189" t="s">
        <v>141</v>
      </c>
      <c r="D238" s="188" t="s">
        <v>100</v>
      </c>
      <c r="E238" s="190">
        <v>454.83</v>
      </c>
      <c r="F238" s="190"/>
      <c r="G238" s="191">
        <f>E238*F238</f>
        <v>0</v>
      </c>
    </row>
    <row r="239" spans="1:7" ht="25.5">
      <c r="A239" s="179">
        <f t="shared" ref="A239:A288" si="15">A238+1</f>
        <v>55</v>
      </c>
      <c r="B239" s="188" t="s">
        <v>99</v>
      </c>
      <c r="C239" s="189" t="s">
        <v>229</v>
      </c>
      <c r="D239" s="188" t="s">
        <v>100</v>
      </c>
      <c r="E239" s="190">
        <v>80.27</v>
      </c>
      <c r="F239" s="190"/>
      <c r="G239" s="191">
        <f>E239*F239</f>
        <v>0</v>
      </c>
    </row>
    <row r="240" spans="1:7" ht="25.5">
      <c r="A240" s="179">
        <v>56</v>
      </c>
      <c r="B240" s="188" t="s">
        <v>99</v>
      </c>
      <c r="C240" s="189" t="s">
        <v>230</v>
      </c>
      <c r="D240" s="188" t="s">
        <v>102</v>
      </c>
      <c r="E240" s="190">
        <v>1809.5</v>
      </c>
      <c r="F240" s="190"/>
      <c r="G240" s="191">
        <f>E240*F240</f>
        <v>0</v>
      </c>
    </row>
    <row r="241" spans="1:7" ht="17.25" customHeight="1">
      <c r="A241" s="183"/>
      <c r="B241" s="184"/>
      <c r="C241" s="115" t="s">
        <v>103</v>
      </c>
      <c r="D241" s="185"/>
      <c r="E241" s="186"/>
      <c r="F241" s="186"/>
      <c r="G241" s="187"/>
    </row>
    <row r="242" spans="1:7" ht="25.5">
      <c r="A242" s="179">
        <v>57</v>
      </c>
      <c r="B242" s="188" t="s">
        <v>104</v>
      </c>
      <c r="C242" s="189" t="s">
        <v>105</v>
      </c>
      <c r="D242" s="188" t="s">
        <v>100</v>
      </c>
      <c r="E242" s="190">
        <v>51.81</v>
      </c>
      <c r="F242" s="190"/>
      <c r="G242" s="191">
        <f>E242*F242</f>
        <v>0</v>
      </c>
    </row>
    <row r="243" spans="1:7" ht="24.75" customHeight="1">
      <c r="A243" s="179">
        <f t="shared" si="15"/>
        <v>58</v>
      </c>
      <c r="B243" s="188" t="s">
        <v>104</v>
      </c>
      <c r="C243" s="189" t="s">
        <v>106</v>
      </c>
      <c r="D243" s="188" t="s">
        <v>24</v>
      </c>
      <c r="E243" s="190">
        <v>11.07</v>
      </c>
      <c r="F243" s="190"/>
      <c r="G243" s="191">
        <f t="shared" ref="G243:G247" si="16">E243*F243</f>
        <v>0</v>
      </c>
    </row>
    <row r="244" spans="1:7" ht="24.75" customHeight="1">
      <c r="A244" s="179">
        <f t="shared" si="15"/>
        <v>59</v>
      </c>
      <c r="B244" s="188" t="s">
        <v>104</v>
      </c>
      <c r="C244" s="189" t="s">
        <v>107</v>
      </c>
      <c r="D244" s="188" t="s">
        <v>24</v>
      </c>
      <c r="E244" s="190">
        <v>155.41999999999999</v>
      </c>
      <c r="F244" s="190"/>
      <c r="G244" s="191">
        <f t="shared" si="16"/>
        <v>0</v>
      </c>
    </row>
    <row r="245" spans="1:7" ht="24.75" customHeight="1">
      <c r="A245" s="179">
        <f t="shared" si="15"/>
        <v>60</v>
      </c>
      <c r="B245" s="188" t="s">
        <v>104</v>
      </c>
      <c r="C245" s="189" t="s">
        <v>108</v>
      </c>
      <c r="D245" s="188" t="s">
        <v>24</v>
      </c>
      <c r="E245" s="190">
        <v>84.16</v>
      </c>
      <c r="F245" s="190"/>
      <c r="G245" s="191">
        <f t="shared" si="16"/>
        <v>0</v>
      </c>
    </row>
    <row r="246" spans="1:7" ht="24.75" customHeight="1">
      <c r="A246" s="179">
        <f t="shared" si="15"/>
        <v>61</v>
      </c>
      <c r="B246" s="188" t="s">
        <v>104</v>
      </c>
      <c r="C246" s="189" t="s">
        <v>109</v>
      </c>
      <c r="D246" s="188" t="s">
        <v>100</v>
      </c>
      <c r="E246" s="190">
        <v>152.74</v>
      </c>
      <c r="F246" s="190"/>
      <c r="G246" s="191">
        <f t="shared" si="16"/>
        <v>0</v>
      </c>
    </row>
    <row r="247" spans="1:7" ht="24.75" customHeight="1">
      <c r="A247" s="179">
        <f t="shared" si="15"/>
        <v>62</v>
      </c>
      <c r="B247" s="188" t="s">
        <v>104</v>
      </c>
      <c r="C247" s="189" t="s">
        <v>232</v>
      </c>
      <c r="D247" s="188" t="s">
        <v>24</v>
      </c>
      <c r="E247" s="190">
        <v>250.65</v>
      </c>
      <c r="F247" s="190"/>
      <c r="G247" s="191">
        <f t="shared" si="16"/>
        <v>0</v>
      </c>
    </row>
    <row r="248" spans="1:7" ht="12.75">
      <c r="A248" s="183"/>
      <c r="B248" s="184"/>
      <c r="C248" s="115" t="s">
        <v>110</v>
      </c>
      <c r="D248" s="185"/>
      <c r="E248" s="186"/>
      <c r="F248" s="186"/>
      <c r="G248" s="187"/>
    </row>
    <row r="249" spans="1:7" ht="25.5">
      <c r="A249" s="179">
        <v>63</v>
      </c>
      <c r="B249" s="188" t="s">
        <v>104</v>
      </c>
      <c r="C249" s="189" t="s">
        <v>111</v>
      </c>
      <c r="D249" s="188" t="s">
        <v>100</v>
      </c>
      <c r="E249" s="190">
        <v>3.39</v>
      </c>
      <c r="F249" s="190"/>
      <c r="G249" s="191">
        <f>E249*F249</f>
        <v>0</v>
      </c>
    </row>
    <row r="250" spans="1:7" ht="25.5">
      <c r="A250" s="179">
        <f t="shared" si="15"/>
        <v>64</v>
      </c>
      <c r="B250" s="188" t="s">
        <v>104</v>
      </c>
      <c r="C250" s="192" t="s">
        <v>112</v>
      </c>
      <c r="D250" s="188" t="s">
        <v>27</v>
      </c>
      <c r="E250" s="190">
        <v>6</v>
      </c>
      <c r="F250" s="190"/>
      <c r="G250" s="191">
        <f>E250*F250</f>
        <v>0</v>
      </c>
    </row>
    <row r="251" spans="1:7" ht="38.25">
      <c r="A251" s="179">
        <f t="shared" si="15"/>
        <v>65</v>
      </c>
      <c r="B251" s="188" t="s">
        <v>104</v>
      </c>
      <c r="C251" s="189" t="s">
        <v>113</v>
      </c>
      <c r="D251" s="188" t="s">
        <v>114</v>
      </c>
      <c r="E251" s="190">
        <v>5</v>
      </c>
      <c r="F251" s="190"/>
      <c r="G251" s="191">
        <f>E251*F251</f>
        <v>0</v>
      </c>
    </row>
    <row r="252" spans="1:7" ht="38.25">
      <c r="A252" s="179">
        <f t="shared" si="15"/>
        <v>66</v>
      </c>
      <c r="B252" s="188" t="s">
        <v>104</v>
      </c>
      <c r="C252" s="189" t="s">
        <v>178</v>
      </c>
      <c r="D252" s="188" t="s">
        <v>114</v>
      </c>
      <c r="E252" s="190">
        <v>1</v>
      </c>
      <c r="F252" s="190"/>
      <c r="G252" s="191">
        <f>E252*F252</f>
        <v>0</v>
      </c>
    </row>
    <row r="253" spans="1:7" ht="32.25" customHeight="1">
      <c r="A253" s="183"/>
      <c r="B253" s="184"/>
      <c r="C253" s="115" t="s">
        <v>115</v>
      </c>
      <c r="D253" s="185"/>
      <c r="E253" s="186"/>
      <c r="F253" s="186"/>
      <c r="G253" s="187"/>
    </row>
    <row r="254" spans="1:7" ht="32.25" customHeight="1">
      <c r="A254" s="179">
        <f>A252+1</f>
        <v>67</v>
      </c>
      <c r="B254" s="188" t="s">
        <v>104</v>
      </c>
      <c r="C254" s="189" t="s">
        <v>116</v>
      </c>
      <c r="D254" s="188" t="s">
        <v>27</v>
      </c>
      <c r="E254" s="190">
        <v>3</v>
      </c>
      <c r="F254" s="190"/>
      <c r="G254" s="191">
        <f>ROUND(E254*F254,2)</f>
        <v>0</v>
      </c>
    </row>
    <row r="255" spans="1:7" ht="17.25" customHeight="1">
      <c r="A255" s="183"/>
      <c r="B255" s="184"/>
      <c r="C255" s="115" t="s">
        <v>117</v>
      </c>
      <c r="D255" s="185"/>
      <c r="E255" s="186"/>
      <c r="F255" s="186"/>
      <c r="G255" s="187"/>
    </row>
    <row r="256" spans="1:7" ht="38.25">
      <c r="A256" s="179">
        <f>A254+1</f>
        <v>68</v>
      </c>
      <c r="B256" s="188" t="s">
        <v>118</v>
      </c>
      <c r="C256" s="189" t="s">
        <v>143</v>
      </c>
      <c r="D256" s="188" t="s">
        <v>100</v>
      </c>
      <c r="E256" s="190">
        <v>251.86</v>
      </c>
      <c r="F256" s="190"/>
      <c r="G256" s="191">
        <f>E256*F256</f>
        <v>0</v>
      </c>
    </row>
    <row r="257" spans="1:7" ht="25.5">
      <c r="A257" s="179">
        <f t="shared" si="15"/>
        <v>69</v>
      </c>
      <c r="B257" s="188" t="s">
        <v>118</v>
      </c>
      <c r="C257" s="189" t="s">
        <v>119</v>
      </c>
      <c r="D257" s="188" t="s">
        <v>100</v>
      </c>
      <c r="E257" s="190">
        <v>44.44</v>
      </c>
      <c r="F257" s="190"/>
      <c r="G257" s="191">
        <f>E257*F257</f>
        <v>0</v>
      </c>
    </row>
    <row r="258" spans="1:7" ht="25.5">
      <c r="A258" s="179">
        <f t="shared" si="15"/>
        <v>70</v>
      </c>
      <c r="B258" s="188" t="s">
        <v>118</v>
      </c>
      <c r="C258" s="189" t="s">
        <v>120</v>
      </c>
      <c r="D258" s="188" t="s">
        <v>100</v>
      </c>
      <c r="E258" s="190">
        <v>296.3</v>
      </c>
      <c r="F258" s="190"/>
      <c r="G258" s="191">
        <f>E258*F258</f>
        <v>0</v>
      </c>
    </row>
    <row r="259" spans="1:7" ht="38.25">
      <c r="A259" s="179">
        <f t="shared" si="15"/>
        <v>71</v>
      </c>
      <c r="B259" s="188" t="s">
        <v>118</v>
      </c>
      <c r="C259" s="189" t="s">
        <v>179</v>
      </c>
      <c r="D259" s="188" t="s">
        <v>100</v>
      </c>
      <c r="E259" s="190">
        <v>331.36</v>
      </c>
      <c r="F259" s="190"/>
      <c r="G259" s="191">
        <f>E259*F259</f>
        <v>0</v>
      </c>
    </row>
    <row r="260" spans="1:7" ht="21" customHeight="1">
      <c r="A260" s="183"/>
      <c r="B260" s="184"/>
      <c r="C260" s="115" t="s">
        <v>121</v>
      </c>
      <c r="D260" s="185"/>
      <c r="E260" s="186"/>
      <c r="F260" s="186"/>
      <c r="G260" s="187"/>
    </row>
    <row r="261" spans="1:7" ht="21" customHeight="1">
      <c r="A261" s="183"/>
      <c r="B261" s="184"/>
      <c r="C261" s="115" t="s">
        <v>122</v>
      </c>
      <c r="D261" s="185"/>
      <c r="E261" s="186"/>
      <c r="F261" s="186"/>
      <c r="G261" s="187"/>
    </row>
    <row r="262" spans="1:7" ht="21" customHeight="1">
      <c r="A262" s="179">
        <f>A259+1</f>
        <v>72</v>
      </c>
      <c r="B262" s="188" t="s">
        <v>99</v>
      </c>
      <c r="C262" s="189" t="s">
        <v>123</v>
      </c>
      <c r="D262" s="188" t="s">
        <v>124</v>
      </c>
      <c r="E262" s="190">
        <v>133</v>
      </c>
      <c r="F262" s="190"/>
      <c r="G262" s="191">
        <f>E262*F262</f>
        <v>0</v>
      </c>
    </row>
    <row r="263" spans="1:7" ht="25.5">
      <c r="A263" s="179">
        <f t="shared" si="15"/>
        <v>73</v>
      </c>
      <c r="B263" s="188" t="s">
        <v>99</v>
      </c>
      <c r="C263" s="189" t="s">
        <v>180</v>
      </c>
      <c r="D263" s="188" t="s">
        <v>100</v>
      </c>
      <c r="E263" s="190">
        <v>20.64</v>
      </c>
      <c r="F263" s="190"/>
      <c r="G263" s="191">
        <f>E263*F263</f>
        <v>0</v>
      </c>
    </row>
    <row r="264" spans="1:7" ht="38.25">
      <c r="A264" s="179">
        <f t="shared" si="15"/>
        <v>74</v>
      </c>
      <c r="B264" s="188" t="s">
        <v>99</v>
      </c>
      <c r="C264" s="189" t="s">
        <v>101</v>
      </c>
      <c r="D264" s="188" t="s">
        <v>100</v>
      </c>
      <c r="E264" s="190">
        <v>3.64</v>
      </c>
      <c r="F264" s="190"/>
      <c r="G264" s="191">
        <f>E264*F264</f>
        <v>0</v>
      </c>
    </row>
    <row r="265" spans="1:7" ht="25.5">
      <c r="A265" s="179">
        <f t="shared" si="15"/>
        <v>75</v>
      </c>
      <c r="B265" s="188" t="s">
        <v>99</v>
      </c>
      <c r="C265" s="102" t="s">
        <v>215</v>
      </c>
      <c r="D265" s="188" t="s">
        <v>102</v>
      </c>
      <c r="E265" s="190">
        <v>23.28</v>
      </c>
      <c r="F265" s="190"/>
      <c r="G265" s="191">
        <f>E265*F265</f>
        <v>0</v>
      </c>
    </row>
    <row r="266" spans="1:7" ht="21" customHeight="1">
      <c r="A266" s="183"/>
      <c r="B266" s="184"/>
      <c r="C266" s="115" t="s">
        <v>103</v>
      </c>
      <c r="D266" s="185"/>
      <c r="E266" s="186"/>
      <c r="F266" s="186"/>
      <c r="G266" s="187"/>
    </row>
    <row r="267" spans="1:7" ht="25.5">
      <c r="A267" s="179">
        <f>A265+1</f>
        <v>76</v>
      </c>
      <c r="B267" s="188" t="s">
        <v>104</v>
      </c>
      <c r="C267" s="189" t="s">
        <v>111</v>
      </c>
      <c r="D267" s="188" t="s">
        <v>100</v>
      </c>
      <c r="E267" s="190">
        <v>1.8</v>
      </c>
      <c r="F267" s="190"/>
      <c r="G267" s="191">
        <f>E267*F267</f>
        <v>0</v>
      </c>
    </row>
    <row r="268" spans="1:7" ht="25.5">
      <c r="A268" s="179">
        <f t="shared" si="15"/>
        <v>77</v>
      </c>
      <c r="B268" s="188" t="s">
        <v>104</v>
      </c>
      <c r="C268" s="189" t="s">
        <v>125</v>
      </c>
      <c r="D268" s="188" t="s">
        <v>27</v>
      </c>
      <c r="E268" s="190">
        <v>12</v>
      </c>
      <c r="F268" s="190"/>
      <c r="G268" s="191">
        <f>E268*F268</f>
        <v>0</v>
      </c>
    </row>
    <row r="269" spans="1:7" ht="25.5">
      <c r="A269" s="179">
        <f t="shared" si="15"/>
        <v>78</v>
      </c>
      <c r="B269" s="188" t="s">
        <v>104</v>
      </c>
      <c r="C269" s="189" t="s">
        <v>126</v>
      </c>
      <c r="D269" s="188" t="s">
        <v>27</v>
      </c>
      <c r="E269" s="190">
        <v>12</v>
      </c>
      <c r="F269" s="190"/>
      <c r="G269" s="191">
        <f>E269*F269</f>
        <v>0</v>
      </c>
    </row>
    <row r="270" spans="1:7" ht="25.5">
      <c r="A270" s="179">
        <f t="shared" si="15"/>
        <v>79</v>
      </c>
      <c r="B270" s="188" t="s">
        <v>104</v>
      </c>
      <c r="C270" s="189" t="s">
        <v>127</v>
      </c>
      <c r="D270" s="188" t="s">
        <v>27</v>
      </c>
      <c r="E270" s="190">
        <v>12</v>
      </c>
      <c r="F270" s="190"/>
      <c r="G270" s="191">
        <f>E270*F270</f>
        <v>0</v>
      </c>
    </row>
    <row r="271" spans="1:7" ht="21" customHeight="1">
      <c r="A271" s="183"/>
      <c r="B271" s="184"/>
      <c r="C271" s="115" t="s">
        <v>128</v>
      </c>
      <c r="D271" s="185"/>
      <c r="E271" s="186"/>
      <c r="F271" s="186"/>
      <c r="G271" s="187"/>
    </row>
    <row r="272" spans="1:7" ht="32.25" customHeight="1">
      <c r="A272" s="179">
        <f>A270+1</f>
        <v>80</v>
      </c>
      <c r="B272" s="188" t="s">
        <v>99</v>
      </c>
      <c r="C272" s="189" t="s">
        <v>141</v>
      </c>
      <c r="D272" s="188" t="s">
        <v>100</v>
      </c>
      <c r="E272" s="190">
        <v>46.63</v>
      </c>
      <c r="F272" s="190"/>
      <c r="G272" s="191">
        <f>E272*F272</f>
        <v>0</v>
      </c>
    </row>
    <row r="273" spans="1:7" ht="42" customHeight="1">
      <c r="A273" s="179">
        <f t="shared" si="15"/>
        <v>81</v>
      </c>
      <c r="B273" s="188" t="s">
        <v>99</v>
      </c>
      <c r="C273" s="189" t="s">
        <v>101</v>
      </c>
      <c r="D273" s="188" t="s">
        <v>100</v>
      </c>
      <c r="E273" s="190">
        <v>8.26</v>
      </c>
      <c r="F273" s="190"/>
      <c r="G273" s="191">
        <f>E273*F273</f>
        <v>0</v>
      </c>
    </row>
    <row r="274" spans="1:7" ht="25.5">
      <c r="A274" s="179">
        <f t="shared" si="15"/>
        <v>82</v>
      </c>
      <c r="B274" s="188" t="s">
        <v>99</v>
      </c>
      <c r="C274" s="102" t="s">
        <v>215</v>
      </c>
      <c r="D274" s="188" t="s">
        <v>102</v>
      </c>
      <c r="E274" s="190">
        <v>182.85</v>
      </c>
      <c r="F274" s="190"/>
      <c r="G274" s="191">
        <f>E274*F274</f>
        <v>0</v>
      </c>
    </row>
    <row r="275" spans="1:7" ht="19.5" customHeight="1">
      <c r="A275" s="183"/>
      <c r="B275" s="184"/>
      <c r="C275" s="115" t="s">
        <v>103</v>
      </c>
      <c r="D275" s="185"/>
      <c r="E275" s="186"/>
      <c r="F275" s="186"/>
      <c r="G275" s="187"/>
    </row>
    <row r="276" spans="1:7" ht="25.5">
      <c r="A276" s="179">
        <f>A274+1</f>
        <v>83</v>
      </c>
      <c r="B276" s="188" t="s">
        <v>104</v>
      </c>
      <c r="C276" s="189" t="s">
        <v>111</v>
      </c>
      <c r="D276" s="188" t="s">
        <v>100</v>
      </c>
      <c r="E276" s="190">
        <v>10.42</v>
      </c>
      <c r="F276" s="190"/>
      <c r="G276" s="191">
        <f>E276*F276</f>
        <v>0</v>
      </c>
    </row>
    <row r="277" spans="1:7" ht="21" customHeight="1">
      <c r="A277" s="179">
        <f t="shared" si="15"/>
        <v>84</v>
      </c>
      <c r="B277" s="188" t="s">
        <v>104</v>
      </c>
      <c r="C277" s="189" t="s">
        <v>129</v>
      </c>
      <c r="D277" s="188" t="s">
        <v>24</v>
      </c>
      <c r="E277" s="190">
        <v>77.7</v>
      </c>
      <c r="F277" s="190"/>
      <c r="G277" s="191">
        <f>E277*F277</f>
        <v>0</v>
      </c>
    </row>
    <row r="278" spans="1:7" ht="21" customHeight="1">
      <c r="A278" s="179">
        <f t="shared" si="15"/>
        <v>85</v>
      </c>
      <c r="B278" s="188" t="s">
        <v>104</v>
      </c>
      <c r="C278" s="189" t="s">
        <v>109</v>
      </c>
      <c r="D278" s="188" t="s">
        <v>100</v>
      </c>
      <c r="E278" s="190">
        <v>10.42</v>
      </c>
      <c r="F278" s="190"/>
      <c r="G278" s="191">
        <f>E278*F278</f>
        <v>0</v>
      </c>
    </row>
    <row r="279" spans="1:7" ht="21" customHeight="1">
      <c r="A279" s="179">
        <f t="shared" si="15"/>
        <v>86</v>
      </c>
      <c r="B279" s="188" t="s">
        <v>130</v>
      </c>
      <c r="C279" s="189" t="s">
        <v>131</v>
      </c>
      <c r="D279" s="188" t="s">
        <v>24</v>
      </c>
      <c r="E279" s="190">
        <v>25.6</v>
      </c>
      <c r="F279" s="190"/>
      <c r="G279" s="191">
        <f>E279*F279</f>
        <v>0</v>
      </c>
    </row>
    <row r="280" spans="1:7" ht="12.75">
      <c r="A280" s="183"/>
      <c r="B280" s="184"/>
      <c r="C280" s="115" t="s">
        <v>132</v>
      </c>
      <c r="D280" s="185"/>
      <c r="E280" s="186"/>
      <c r="F280" s="186"/>
      <c r="G280" s="187"/>
    </row>
    <row r="281" spans="1:7" ht="38.25">
      <c r="A281" s="179">
        <f>A279+1</f>
        <v>87</v>
      </c>
      <c r="B281" s="188" t="s">
        <v>118</v>
      </c>
      <c r="C281" s="189" t="s">
        <v>143</v>
      </c>
      <c r="D281" s="188" t="s">
        <v>100</v>
      </c>
      <c r="E281" s="190">
        <v>44.56</v>
      </c>
      <c r="F281" s="190"/>
      <c r="G281" s="191">
        <f>E281*F281</f>
        <v>0</v>
      </c>
    </row>
    <row r="282" spans="1:7" ht="25.5">
      <c r="A282" s="179">
        <f t="shared" si="15"/>
        <v>88</v>
      </c>
      <c r="B282" s="188" t="s">
        <v>118</v>
      </c>
      <c r="C282" s="189" t="s">
        <v>119</v>
      </c>
      <c r="D282" s="188" t="s">
        <v>100</v>
      </c>
      <c r="E282" s="190">
        <v>7.86</v>
      </c>
      <c r="F282" s="190"/>
      <c r="G282" s="191">
        <f>E282*F282</f>
        <v>0</v>
      </c>
    </row>
    <row r="283" spans="1:7" ht="25.5">
      <c r="A283" s="179">
        <f t="shared" si="15"/>
        <v>89</v>
      </c>
      <c r="B283" s="188" t="s">
        <v>118</v>
      </c>
      <c r="C283" s="189" t="s">
        <v>120</v>
      </c>
      <c r="D283" s="188" t="s">
        <v>100</v>
      </c>
      <c r="E283" s="190">
        <v>52.42</v>
      </c>
      <c r="F283" s="190"/>
      <c r="G283" s="191">
        <f>E283*F283</f>
        <v>0</v>
      </c>
    </row>
    <row r="284" spans="1:7" ht="38.25">
      <c r="A284" s="179">
        <f t="shared" si="15"/>
        <v>90</v>
      </c>
      <c r="B284" s="188" t="s">
        <v>118</v>
      </c>
      <c r="C284" s="189" t="s">
        <v>181</v>
      </c>
      <c r="D284" s="188" t="s">
        <v>100</v>
      </c>
      <c r="E284" s="190">
        <v>26.71</v>
      </c>
      <c r="F284" s="190"/>
      <c r="G284" s="191">
        <f>E284*F284</f>
        <v>0</v>
      </c>
    </row>
    <row r="285" spans="1:7" ht="12.75">
      <c r="A285" s="183"/>
      <c r="B285" s="184"/>
      <c r="C285" s="115" t="s">
        <v>133</v>
      </c>
      <c r="D285" s="185"/>
      <c r="E285" s="186"/>
      <c r="F285" s="186"/>
      <c r="G285" s="187"/>
    </row>
    <row r="286" spans="1:7" ht="12.75">
      <c r="A286" s="183"/>
      <c r="B286" s="184"/>
      <c r="C286" s="115" t="s">
        <v>134</v>
      </c>
      <c r="D286" s="185"/>
      <c r="E286" s="186"/>
      <c r="F286" s="186"/>
      <c r="G286" s="187"/>
    </row>
    <row r="287" spans="1:7" ht="38.25">
      <c r="A287" s="179">
        <f>A284+1</f>
        <v>91</v>
      </c>
      <c r="B287" s="188" t="s">
        <v>135</v>
      </c>
      <c r="C287" s="189" t="s">
        <v>136</v>
      </c>
      <c r="D287" s="188" t="s">
        <v>100</v>
      </c>
      <c r="E287" s="190">
        <v>0.4</v>
      </c>
      <c r="F287" s="190"/>
      <c r="G287" s="191">
        <f>E287*F287</f>
        <v>0</v>
      </c>
    </row>
    <row r="288" spans="1:7" ht="25.5">
      <c r="A288" s="179">
        <f t="shared" si="15"/>
        <v>92</v>
      </c>
      <c r="B288" s="188" t="s">
        <v>135</v>
      </c>
      <c r="C288" s="189" t="s">
        <v>137</v>
      </c>
      <c r="D288" s="188" t="s">
        <v>102</v>
      </c>
      <c r="E288" s="190">
        <v>3</v>
      </c>
      <c r="F288" s="190"/>
      <c r="G288" s="191">
        <f>E288*F288</f>
        <v>0</v>
      </c>
    </row>
    <row r="289" spans="1:7" ht="12.75">
      <c r="A289" s="183"/>
      <c r="B289" s="184"/>
      <c r="C289" s="115" t="s">
        <v>182</v>
      </c>
      <c r="D289" s="185"/>
      <c r="E289" s="186"/>
      <c r="F289" s="186"/>
      <c r="G289" s="187"/>
    </row>
    <row r="290" spans="1:7" ht="26.25" thickBot="1">
      <c r="A290" s="193">
        <f>A288+1</f>
        <v>93</v>
      </c>
      <c r="B290" s="194" t="s">
        <v>135</v>
      </c>
      <c r="C290" s="195" t="s">
        <v>139</v>
      </c>
      <c r="D290" s="194" t="s">
        <v>102</v>
      </c>
      <c r="E290" s="196">
        <v>11.6</v>
      </c>
      <c r="F290" s="196"/>
      <c r="G290" s="197">
        <f>E290*F290</f>
        <v>0</v>
      </c>
    </row>
    <row r="291" spans="1:7" ht="21.75" customHeight="1" thickBot="1">
      <c r="A291" s="198" t="s">
        <v>90</v>
      </c>
      <c r="B291" s="199"/>
      <c r="C291" s="199"/>
      <c r="D291" s="199"/>
      <c r="E291" s="252"/>
      <c r="F291" s="238"/>
      <c r="G291" s="239">
        <f>SUM(G10:G290)</f>
        <v>0</v>
      </c>
    </row>
    <row r="292" spans="1:7" ht="21.75" customHeight="1" thickBot="1">
      <c r="A292" s="256"/>
      <c r="B292" s="257"/>
      <c r="C292" s="257"/>
      <c r="D292" s="257"/>
      <c r="E292" s="257"/>
      <c r="F292" s="258"/>
      <c r="G292" s="239">
        <f>G291*23%</f>
        <v>0</v>
      </c>
    </row>
    <row r="293" spans="1:7" ht="21.75" customHeight="1" thickBot="1">
      <c r="A293" s="256"/>
      <c r="B293" s="257"/>
      <c r="C293" s="257"/>
      <c r="D293" s="257"/>
      <c r="E293" s="257"/>
      <c r="F293" s="258"/>
      <c r="G293" s="239">
        <f>G291+G292</f>
        <v>0</v>
      </c>
    </row>
    <row r="296" spans="1:7">
      <c r="E296" s="255" t="s">
        <v>236</v>
      </c>
      <c r="F296" s="255"/>
      <c r="G296" s="255"/>
    </row>
    <row r="297" spans="1:7" ht="22.9" customHeight="1">
      <c r="E297" s="255" t="s">
        <v>237</v>
      </c>
      <c r="F297" s="255"/>
      <c r="G297" s="255"/>
    </row>
    <row r="298" spans="1:7">
      <c r="E298" s="255"/>
      <c r="F298" s="255"/>
      <c r="G298" s="255"/>
    </row>
  </sheetData>
  <mergeCells count="14">
    <mergeCell ref="F1:G1"/>
    <mergeCell ref="E296:G296"/>
    <mergeCell ref="E297:G298"/>
    <mergeCell ref="A293:F293"/>
    <mergeCell ref="A4:G4"/>
    <mergeCell ref="C155:E155"/>
    <mergeCell ref="C157:E157"/>
    <mergeCell ref="A292:F292"/>
    <mergeCell ref="A153:G153"/>
    <mergeCell ref="A2:G2"/>
    <mergeCell ref="A3:G3"/>
    <mergeCell ref="A5:G5"/>
    <mergeCell ref="C83:D83"/>
    <mergeCell ref="A7:G7"/>
  </mergeCells>
  <phoneticPr fontId="0" type="noConversion"/>
  <printOptions horizontalCentered="1"/>
  <pageMargins left="1.1811023622047245" right="0.78740157480314965" top="0.78740157480314965" bottom="0.78740157480314965" header="0.51181102362204722" footer="0"/>
  <pageSetup paperSize="9" scale="73" firstPageNumber="0" fitToHeight="4" orientation="portrait" horizontalDpi="300" verticalDpi="300" r:id="rId1"/>
  <headerFooter alignWithMargins="0">
    <oddFooter>&amp;C&amp;P</oddFooter>
  </headerFooter>
  <rowBreaks count="1" manualBreakCount="1">
    <brk id="25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06.2016</vt:lpstr>
      <vt:lpstr>'06.2016'!Obszar_wydruku</vt:lpstr>
      <vt:lpstr>'06.2016'!Tytuły_wydruku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Wojtunik</dc:creator>
  <cp:lastModifiedBy>pzd</cp:lastModifiedBy>
  <cp:lastPrinted>2016-09-07T13:24:22Z</cp:lastPrinted>
  <dcterms:created xsi:type="dcterms:W3CDTF">2016-08-10T12:06:23Z</dcterms:created>
  <dcterms:modified xsi:type="dcterms:W3CDTF">2017-02-22T14:02:04Z</dcterms:modified>
</cp:coreProperties>
</file>