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4600" windowHeight="12270" activeTab="1"/>
  </bookViews>
  <sheets>
    <sheet name="Przedmiar" sheetId="1" r:id="rId1"/>
    <sheet name="Kosztorys" sheetId="2" r:id="rId2"/>
  </sheets>
  <definedNames>
    <definedName name="_xlnm.Print_Area" localSheetId="1">Kosztorys!$A$2:$H$42</definedName>
  </definedNames>
  <calcPr calcId="124519" fullPrecision="0"/>
</workbook>
</file>

<file path=xl/calcChain.xml><?xml version="1.0" encoding="utf-8"?>
<calcChain xmlns="http://schemas.openxmlformats.org/spreadsheetml/2006/main">
  <c r="C20" i="2"/>
  <c r="E14"/>
  <c r="E9"/>
  <c r="G9" s="1"/>
  <c r="E10"/>
  <c r="G10" s="1"/>
  <c r="E11"/>
  <c r="G11" s="1"/>
  <c r="E13"/>
  <c r="G13" s="1"/>
  <c r="G14"/>
  <c r="E16"/>
  <c r="G16" s="1"/>
  <c r="E17"/>
  <c r="G17" s="1"/>
  <c r="E18"/>
  <c r="G18" s="1"/>
  <c r="E19"/>
  <c r="G19" s="1"/>
  <c r="E20"/>
  <c r="G20" s="1"/>
  <c r="E21"/>
  <c r="G21" s="1"/>
  <c r="E22"/>
  <c r="G22" s="1"/>
  <c r="E23"/>
  <c r="G23" s="1"/>
  <c r="E25"/>
  <c r="G25" s="1"/>
  <c r="E26"/>
  <c r="G26" s="1"/>
  <c r="E27"/>
  <c r="G27" s="1"/>
  <c r="E28"/>
  <c r="G28" s="1"/>
  <c r="E29"/>
  <c r="G29" s="1"/>
  <c r="E31"/>
  <c r="G31" s="1"/>
  <c r="E32"/>
  <c r="G32" s="1"/>
  <c r="E33"/>
  <c r="G33" s="1"/>
  <c r="E35"/>
  <c r="G35" s="1"/>
  <c r="E36"/>
  <c r="G36" s="1"/>
  <c r="E37"/>
  <c r="G37" s="1"/>
  <c r="E39"/>
  <c r="G39" s="1"/>
  <c r="C31"/>
  <c r="C39"/>
  <c r="B38"/>
  <c r="C37"/>
  <c r="C36"/>
  <c r="C35"/>
  <c r="B34"/>
  <c r="C33"/>
  <c r="C32"/>
  <c r="B30"/>
  <c r="C29"/>
  <c r="C28"/>
  <c r="C27"/>
  <c r="C26"/>
  <c r="C25"/>
  <c r="B24"/>
  <c r="C23"/>
  <c r="C22"/>
  <c r="C21"/>
  <c r="C19"/>
  <c r="C18"/>
  <c r="C17"/>
  <c r="C16"/>
  <c r="B12"/>
  <c r="B8"/>
  <c r="B15"/>
  <c r="C14"/>
  <c r="C13"/>
  <c r="C11"/>
  <c r="C10"/>
  <c r="C9"/>
  <c r="G40" l="1"/>
  <c r="G41" l="1"/>
  <c r="G42" s="1"/>
</calcChain>
</file>

<file path=xl/sharedStrings.xml><?xml version="1.0" encoding="utf-8"?>
<sst xmlns="http://schemas.openxmlformats.org/spreadsheetml/2006/main" count="182" uniqueCount="83">
  <si>
    <t>L.p.</t>
  </si>
  <si>
    <t>Podstawa wyceny</t>
  </si>
  <si>
    <t>Opis</t>
  </si>
  <si>
    <t>km</t>
  </si>
  <si>
    <t>D.01.01.01</t>
  </si>
  <si>
    <t>Roboty przygotowawcze</t>
  </si>
  <si>
    <t>m</t>
  </si>
  <si>
    <t>m2</t>
  </si>
  <si>
    <t>m3</t>
  </si>
  <si>
    <t>Roboty ziemne</t>
  </si>
  <si>
    <t>D.02.01.01</t>
  </si>
  <si>
    <t>D.02.03.01</t>
  </si>
  <si>
    <t>D.06.02.01</t>
  </si>
  <si>
    <t>Zasypanie przepustów z rur PEHD pospółką wraz z zagęszczeniem</t>
  </si>
  <si>
    <t>D.04.01.01</t>
  </si>
  <si>
    <t>Podbudowa</t>
  </si>
  <si>
    <t>D.04.02.01</t>
  </si>
  <si>
    <t>D.04.04.02</t>
  </si>
  <si>
    <t>Roboty wykończeniowe</t>
  </si>
  <si>
    <t>Jednostka miary</t>
  </si>
  <si>
    <t>Ilośc</t>
  </si>
  <si>
    <t>ha.</t>
  </si>
  <si>
    <t>Rozebranie przepustu d=40 cm materiał do ponownego wykorzysyania</t>
  </si>
  <si>
    <t>Wykonanie wykopu pod projektowany przepust i ławę wraz z profilowaniem i zagęszczeniem wykopu pod przepust d=40 cm powierzchnia przepustu wraz z ławą 1m2</t>
  </si>
  <si>
    <t>Warstwa odsączająca wykonana i zagęszczona mechanicznie gruboś warstwy  po zagęszczeniu 20.0 cm</t>
  </si>
  <si>
    <t>D.01.02.01</t>
  </si>
  <si>
    <t>D.01.02.02</t>
  </si>
  <si>
    <t>Wykonanie nasypów pobocza ziemne z transportem urobku w obrębie lub poza terenem budowy wg tabeli robót ziemnych</t>
  </si>
  <si>
    <t>I</t>
  </si>
  <si>
    <t>II</t>
  </si>
  <si>
    <t>III</t>
  </si>
  <si>
    <t>IV</t>
  </si>
  <si>
    <t>V</t>
  </si>
  <si>
    <t>km 0+000- km 1+230</t>
  </si>
  <si>
    <t xml:space="preserve">Karczowanie krzaków o średnim zagęszczeniu                                        </t>
  </si>
  <si>
    <t xml:space="preserve">Roboty pomiarowe przy liniowych robotach ziemnych inwentaryzacja powykonawcza  km </t>
  </si>
  <si>
    <t>(175+600)*7,50/10000</t>
  </si>
  <si>
    <t>775*7,7*0.1</t>
  </si>
  <si>
    <t xml:space="preserve">Zdjęcie warstwy Humusu gr 10 cm                       </t>
  </si>
  <si>
    <t>Wykonanie wykopów wraz z wykonaniem rowów przydrożnych z transportem urobku w obrębie lub poza teren budowy wg tabeli robót  ziemnych</t>
  </si>
  <si>
    <t>Przepusty pod zjazdami i na drogi boczne</t>
  </si>
  <si>
    <t>48*0.5*0.2</t>
  </si>
  <si>
    <t>12*3+6</t>
  </si>
  <si>
    <t>Przepust z rur PEHD o średnicy wew. 40 cmna podsypce z piasku luźno ułożonego gr. 5.0 cm materiał wykonawcy</t>
  </si>
  <si>
    <t>Scianki czołowe prefabrykowane dla przepust z rur PEHD o średnicy wew. 40 cm na podsypce z piasku luźno ułożonego gr. 5.0 cm materiał z rozbiórki</t>
  </si>
  <si>
    <t>Scianki czołowe prefabrykowane dla przepust z rur PEHD o średnicy wew. 40 cm na podsypce z piasku luźno ułożonego gr. 5.0 cm materiał wykonawcy</t>
  </si>
  <si>
    <t>szt</t>
  </si>
  <si>
    <t>4*2</t>
  </si>
  <si>
    <t>48*0.4</t>
  </si>
  <si>
    <t>(175,0+755,0)*5.2</t>
  </si>
  <si>
    <t xml:space="preserve">Profilowanie i zagęszczenie podłoża pod warstwy konstrukcyjne nawierzchni                </t>
  </si>
  <si>
    <t xml:space="preserve">Wyprofilowanie i obrobienie na czysto dna i skarp rowów                                           </t>
  </si>
  <si>
    <t>(175+755)*(0,7+0,4+0,7)*2</t>
  </si>
  <si>
    <t xml:space="preserve">Ława fundamentowa z kruszywa łamanego0/31,5 o wymiarach 0.5x 0.20 pod przepust z rur PEHD o średnicy wew. 40 cm </t>
  </si>
  <si>
    <t>Przepust pod koroną drogi powiatowej</t>
  </si>
  <si>
    <t>Wykonanie wykopu pod projektowany przepust i ławę wraz z profilowaniem i zagęszczeniem wykopu pod przepust d=50 cm powierzchnia przepustu wraz z ławą 1,2m2</t>
  </si>
  <si>
    <t xml:space="preserve">Ława fundamentowa z kruszywa łamanego0/31,5 o wymiarach 0.6x 0.30 pod przepust z rur PEHD o średnicy wew. 50 cm </t>
  </si>
  <si>
    <t>12,0*1,2</t>
  </si>
  <si>
    <t>(12*3+6+6)*1.0</t>
  </si>
  <si>
    <t>12,0*0.6*0.3</t>
  </si>
  <si>
    <t>Przepust z rur PEHD o średnicy wew. 50 cm na podsypce z piasku luźno ułożonego gr. 5.0 cm materiał wykonawcy</t>
  </si>
  <si>
    <t>Scianki czołowe prefabrykowane dla przepust z rur PEHD o średnicy wew. 50 cm na podsypce z piasku luźno ułożonego gr. 5.0 cm materiał wykonawcy</t>
  </si>
  <si>
    <t>14,4*0,4</t>
  </si>
  <si>
    <t>Zjazdy na drogi boczne</t>
  </si>
  <si>
    <t>Koryto wykonane na włączeniu dróg o głębokosci 40,0 cm</t>
  </si>
  <si>
    <t>(5*4+11)*3+(4*4+4)*2</t>
  </si>
  <si>
    <t>D.03.02.01</t>
  </si>
  <si>
    <t>D.06.04.01</t>
  </si>
  <si>
    <t>VI</t>
  </si>
  <si>
    <t>VII</t>
  </si>
  <si>
    <t>Cena jednost</t>
  </si>
  <si>
    <t>Wartość</t>
  </si>
  <si>
    <t>Przepust z rur PEHD o średnicy wew. 40 cm na podsypce z piasku luźno ułożonego gr. 5.0 cm materiał z rozbiórki</t>
  </si>
  <si>
    <t>Wartość kosztorysowa robót bez podatku Vat.</t>
  </si>
  <si>
    <t>Podatek VAT 23%</t>
  </si>
  <si>
    <t>Ogółem wartość kosztorysowa robót</t>
  </si>
  <si>
    <t xml:space="preserve">Podbudowa z kruszywa łamanego 0/31,5 (mieszanka optymalna ) gr. warstwy po zagęszczeniu 20 cm </t>
  </si>
  <si>
    <t>od km 0+000 do km 0+175 i od km 0+475 do km 1+230</t>
  </si>
  <si>
    <t>Formularz 2.5. do SIWZ</t>
  </si>
  <si>
    <t>KOSZTORYS OFERTOWY</t>
  </si>
  <si>
    <t>odcinek długości 930 m od km 0+000 do km 0+175 i od km 0+475 do km 1+230</t>
  </si>
  <si>
    <t xml:space="preserve">Remont drogi powiatowej nr 3551W Błaziny Dolne - Piotrowe Pole </t>
  </si>
  <si>
    <t>Przedmiar robót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</si>
</sst>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11"/>
      <color theme="1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/>
    <xf numFmtId="0" fontId="0" fillId="0" borderId="0" xfId="0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2" fontId="0" fillId="0" borderId="0" xfId="0" applyNumberFormat="1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left" vertical="top"/>
    </xf>
    <xf numFmtId="0" fontId="0" fillId="0" borderId="2" xfId="0" applyFill="1" applyBorder="1" applyAlignment="1">
      <alignment vertical="top"/>
    </xf>
    <xf numFmtId="0" fontId="0" fillId="0" borderId="2" xfId="0" applyBorder="1"/>
    <xf numFmtId="2" fontId="0" fillId="0" borderId="1" xfId="0" applyNumberFormat="1" applyBorder="1" applyAlignment="1">
      <alignment vertical="top"/>
    </xf>
    <xf numFmtId="2" fontId="0" fillId="0" borderId="2" xfId="0" applyNumberFormat="1" applyBorder="1" applyAlignment="1">
      <alignment vertical="top"/>
    </xf>
    <xf numFmtId="2" fontId="0" fillId="0" borderId="2" xfId="0" applyNumberFormat="1" applyFill="1" applyBorder="1" applyAlignment="1">
      <alignment vertical="top"/>
    </xf>
    <xf numFmtId="2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vertical="top"/>
    </xf>
    <xf numFmtId="0" fontId="1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6" xfId="0" applyNumberFormat="1" applyBorder="1" applyAlignment="1">
      <alignment vertical="top"/>
    </xf>
    <xf numFmtId="2" fontId="0" fillId="0" borderId="6" xfId="0" applyNumberFormat="1" applyBorder="1" applyAlignment="1">
      <alignment vertical="center"/>
    </xf>
    <xf numFmtId="0" fontId="0" fillId="0" borderId="3" xfId="0" applyBorder="1" applyAlignment="1">
      <alignment vertical="top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165" fontId="0" fillId="0" borderId="3" xfId="0" applyNumberFormat="1" applyBorder="1" applyAlignment="1">
      <alignment horizontal="left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165" fontId="0" fillId="0" borderId="3" xfId="0" applyNumberFormat="1" applyBorder="1" applyAlignment="1">
      <alignment horizontal="left" vertical="top" wrapText="1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wrapText="1"/>
    </xf>
    <xf numFmtId="165" fontId="0" fillId="0" borderId="3" xfId="0" applyNumberFormat="1" applyFill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2" fontId="0" fillId="0" borderId="6" xfId="0" applyNumberFormat="1" applyBorder="1" applyAlignment="1">
      <alignment vertical="top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top" wrapText="1"/>
    </xf>
    <xf numFmtId="165" fontId="0" fillId="0" borderId="6" xfId="0" applyNumberFormat="1" applyBorder="1" applyAlignment="1">
      <alignment horizontal="left" wrapText="1"/>
    </xf>
    <xf numFmtId="0" fontId="0" fillId="0" borderId="7" xfId="0" applyBorder="1" applyAlignment="1">
      <alignment vertical="top"/>
    </xf>
    <xf numFmtId="0" fontId="0" fillId="0" borderId="7" xfId="0" applyBorder="1" applyAlignment="1">
      <alignment wrapText="1"/>
    </xf>
    <xf numFmtId="2" fontId="0" fillId="0" borderId="8" xfId="0" applyNumberFormat="1" applyBorder="1" applyAlignment="1">
      <alignment vertical="top"/>
    </xf>
    <xf numFmtId="0" fontId="0" fillId="0" borderId="3" xfId="0" applyBorder="1"/>
    <xf numFmtId="0" fontId="0" fillId="0" borderId="3" xfId="0" applyFill="1" applyBorder="1" applyAlignment="1">
      <alignment horizontal="left" vertical="top" indent="1"/>
    </xf>
    <xf numFmtId="0" fontId="0" fillId="0" borderId="3" xfId="0" applyBorder="1" applyAlignment="1">
      <alignment horizontal="left" vertical="top" indent="1"/>
    </xf>
    <xf numFmtId="2" fontId="0" fillId="0" borderId="3" xfId="0" applyNumberFormat="1" applyBorder="1" applyAlignment="1">
      <alignment vertical="top"/>
    </xf>
    <xf numFmtId="0" fontId="1" fillId="0" borderId="1" xfId="0" applyFont="1" applyBorder="1" applyAlignment="1">
      <alignment horizontal="center"/>
    </xf>
    <xf numFmtId="2" fontId="0" fillId="0" borderId="3" xfId="0" applyNumberFormat="1" applyFill="1" applyBorder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top"/>
    </xf>
    <xf numFmtId="0" fontId="0" fillId="0" borderId="3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center"/>
    </xf>
    <xf numFmtId="0" fontId="0" fillId="0" borderId="6" xfId="0" applyBorder="1"/>
    <xf numFmtId="0" fontId="0" fillId="0" borderId="1" xfId="0" applyBorder="1"/>
    <xf numFmtId="2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Fill="1" applyBorder="1" applyAlignment="1">
      <alignment wrapText="1"/>
    </xf>
    <xf numFmtId="0" fontId="0" fillId="0" borderId="0" xfId="0" applyBorder="1" applyAlignment="1">
      <alignment horizontal="left"/>
    </xf>
    <xf numFmtId="2" fontId="0" fillId="0" borderId="0" xfId="0" applyNumberFormat="1" applyBorder="1"/>
    <xf numFmtId="2" fontId="1" fillId="0" borderId="0" xfId="0" applyNumberFormat="1" applyFont="1"/>
    <xf numFmtId="4" fontId="0" fillId="0" borderId="9" xfId="0" applyNumberFormat="1" applyBorder="1"/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0" fillId="0" borderId="6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4"/>
  <sheetViews>
    <sheetView zoomScaleSheetLayoutView="100" workbookViewId="0">
      <selection activeCell="I10" sqref="I10"/>
    </sheetView>
  </sheetViews>
  <sheetFormatPr defaultRowHeight="14.25"/>
  <cols>
    <col min="1" max="1" width="4.375" customWidth="1"/>
    <col min="2" max="2" width="9.5" customWidth="1"/>
    <col min="3" max="3" width="41.5" customWidth="1"/>
    <col min="4" max="4" width="12.5" customWidth="1"/>
    <col min="5" max="5" width="9.25" customWidth="1"/>
  </cols>
  <sheetData>
    <row r="1" spans="1:8" ht="15">
      <c r="A1" s="90" t="s">
        <v>82</v>
      </c>
      <c r="B1" s="90"/>
      <c r="C1" s="90"/>
      <c r="D1" s="90"/>
      <c r="E1" s="90"/>
    </row>
    <row r="2" spans="1:8" ht="15">
      <c r="A2" s="90" t="s">
        <v>81</v>
      </c>
      <c r="B2" s="90"/>
      <c r="C2" s="90"/>
      <c r="D2" s="90"/>
      <c r="E2" s="90"/>
    </row>
    <row r="3" spans="1:8" ht="15">
      <c r="A3" s="90" t="s">
        <v>77</v>
      </c>
      <c r="B3" s="90"/>
      <c r="C3" s="90"/>
      <c r="D3" s="90"/>
      <c r="E3" s="90"/>
    </row>
    <row r="4" spans="1:8" ht="18" customHeight="1">
      <c r="A4" s="1"/>
      <c r="C4" s="1"/>
      <c r="D4" s="1"/>
      <c r="E4" s="23"/>
    </row>
    <row r="5" spans="1:8" ht="30">
      <c r="A5" s="4" t="s">
        <v>0</v>
      </c>
      <c r="B5" s="5" t="s">
        <v>1</v>
      </c>
      <c r="C5" s="6" t="s">
        <v>2</v>
      </c>
      <c r="D5" s="7" t="s">
        <v>19</v>
      </c>
      <c r="E5" s="22" t="s">
        <v>20</v>
      </c>
    </row>
    <row r="6" spans="1:8">
      <c r="A6" s="24">
        <v>1</v>
      </c>
      <c r="B6" s="24">
        <v>2</v>
      </c>
      <c r="C6" s="24">
        <v>3</v>
      </c>
      <c r="D6" s="40">
        <v>4</v>
      </c>
      <c r="E6" s="24">
        <v>5</v>
      </c>
    </row>
    <row r="7" spans="1:8" ht="15">
      <c r="A7" s="24" t="s">
        <v>28</v>
      </c>
      <c r="B7" s="91" t="s">
        <v>5</v>
      </c>
      <c r="C7" s="92"/>
      <c r="D7" s="93"/>
      <c r="E7" s="25"/>
      <c r="F7" s="15"/>
    </row>
    <row r="8" spans="1:8" ht="28.5">
      <c r="A8" s="42">
        <v>1</v>
      </c>
      <c r="B8" s="12" t="s">
        <v>4</v>
      </c>
      <c r="C8" s="29" t="s">
        <v>35</v>
      </c>
      <c r="D8" s="13" t="s">
        <v>3</v>
      </c>
      <c r="E8" s="21">
        <v>1.23</v>
      </c>
      <c r="F8" s="15"/>
      <c r="H8" s="2"/>
    </row>
    <row r="9" spans="1:8">
      <c r="A9" s="41"/>
      <c r="B9" s="28"/>
      <c r="C9" s="30" t="s">
        <v>33</v>
      </c>
      <c r="D9" s="43"/>
      <c r="E9" s="26"/>
      <c r="F9" s="15"/>
      <c r="H9" s="2"/>
    </row>
    <row r="10" spans="1:8">
      <c r="A10" s="11">
        <v>2</v>
      </c>
      <c r="B10" s="12" t="s">
        <v>25</v>
      </c>
      <c r="C10" s="29" t="s">
        <v>34</v>
      </c>
      <c r="D10" s="12" t="s">
        <v>21</v>
      </c>
      <c r="E10" s="19">
        <v>0.57999999999999996</v>
      </c>
      <c r="F10" s="15"/>
    </row>
    <row r="11" spans="1:8">
      <c r="A11" s="39"/>
      <c r="B11" s="28"/>
      <c r="C11" s="30" t="s">
        <v>36</v>
      </c>
      <c r="D11" s="28"/>
      <c r="E11" s="27"/>
      <c r="F11" s="15"/>
    </row>
    <row r="12" spans="1:8">
      <c r="A12" s="11">
        <v>3</v>
      </c>
      <c r="B12" s="12" t="s">
        <v>26</v>
      </c>
      <c r="C12" s="29" t="s">
        <v>38</v>
      </c>
      <c r="D12" s="12" t="s">
        <v>8</v>
      </c>
      <c r="E12" s="19">
        <v>581.25</v>
      </c>
      <c r="F12" s="15"/>
    </row>
    <row r="13" spans="1:8">
      <c r="A13" s="39"/>
      <c r="B13" s="28"/>
      <c r="C13" s="30" t="s">
        <v>37</v>
      </c>
      <c r="D13" s="28"/>
      <c r="E13" s="27"/>
      <c r="F13" s="15"/>
    </row>
    <row r="14" spans="1:8" ht="15">
      <c r="A14" s="24" t="s">
        <v>29</v>
      </c>
      <c r="B14" s="86" t="s">
        <v>9</v>
      </c>
      <c r="C14" s="87"/>
      <c r="D14" s="88"/>
      <c r="E14" s="25"/>
      <c r="F14" s="15"/>
    </row>
    <row r="15" spans="1:8" ht="42.75">
      <c r="A15" s="11">
        <v>4</v>
      </c>
      <c r="B15" s="12" t="s">
        <v>10</v>
      </c>
      <c r="C15" s="29" t="s">
        <v>39</v>
      </c>
      <c r="D15" s="12" t="s">
        <v>8</v>
      </c>
      <c r="E15" s="19">
        <v>988</v>
      </c>
      <c r="F15" s="15"/>
    </row>
    <row r="16" spans="1:8">
      <c r="A16" s="39"/>
      <c r="B16" s="28"/>
      <c r="C16" s="31">
        <v>987.99</v>
      </c>
      <c r="D16" s="28"/>
      <c r="E16" s="46"/>
      <c r="F16" s="15"/>
    </row>
    <row r="17" spans="1:6" ht="42.75">
      <c r="A17" s="11">
        <v>5</v>
      </c>
      <c r="B17" s="12" t="s">
        <v>11</v>
      </c>
      <c r="C17" s="29" t="s">
        <v>27</v>
      </c>
      <c r="D17" s="12" t="s">
        <v>8</v>
      </c>
      <c r="E17" s="20">
        <v>783</v>
      </c>
      <c r="F17" s="15"/>
    </row>
    <row r="18" spans="1:6">
      <c r="A18" s="39"/>
      <c r="B18" s="28"/>
      <c r="C18" s="31">
        <v>763.41</v>
      </c>
      <c r="D18" s="28"/>
      <c r="E18" s="27"/>
      <c r="F18" s="15"/>
    </row>
    <row r="19" spans="1:6" ht="15">
      <c r="A19" s="24" t="s">
        <v>30</v>
      </c>
      <c r="B19" s="86" t="s">
        <v>40</v>
      </c>
      <c r="C19" s="87"/>
      <c r="D19" s="88"/>
      <c r="E19" s="45"/>
      <c r="F19" s="15"/>
    </row>
    <row r="20" spans="1:6" ht="28.5">
      <c r="A20" s="11">
        <v>6</v>
      </c>
      <c r="B20" s="12" t="s">
        <v>10</v>
      </c>
      <c r="C20" s="29" t="s">
        <v>22</v>
      </c>
      <c r="D20" s="12" t="s">
        <v>6</v>
      </c>
      <c r="E20" s="17">
        <v>6</v>
      </c>
      <c r="F20" s="15"/>
    </row>
    <row r="21" spans="1:6">
      <c r="A21" s="39"/>
      <c r="B21" s="28"/>
      <c r="C21" s="32">
        <v>6</v>
      </c>
      <c r="D21" s="28"/>
      <c r="E21" s="44"/>
      <c r="F21" s="15"/>
    </row>
    <row r="22" spans="1:6" ht="57">
      <c r="A22" s="11">
        <v>7</v>
      </c>
      <c r="B22" s="12" t="s">
        <v>10</v>
      </c>
      <c r="C22" s="29" t="s">
        <v>23</v>
      </c>
      <c r="D22" s="12" t="s">
        <v>8</v>
      </c>
      <c r="E22" s="17">
        <v>48</v>
      </c>
      <c r="F22" s="15"/>
    </row>
    <row r="23" spans="1:6">
      <c r="A23" s="39"/>
      <c r="B23" s="28"/>
      <c r="C23" s="30" t="s">
        <v>58</v>
      </c>
      <c r="D23" s="28"/>
      <c r="E23" s="44"/>
      <c r="F23" s="15"/>
    </row>
    <row r="24" spans="1:6" ht="42.75">
      <c r="A24" s="11">
        <v>8</v>
      </c>
      <c r="B24" s="12" t="s">
        <v>12</v>
      </c>
      <c r="C24" s="33" t="s">
        <v>53</v>
      </c>
      <c r="D24" s="12" t="s">
        <v>8</v>
      </c>
      <c r="E24" s="17">
        <v>4.8</v>
      </c>
      <c r="F24" s="15"/>
    </row>
    <row r="25" spans="1:6">
      <c r="A25" s="39"/>
      <c r="B25" s="28"/>
      <c r="C25" s="47" t="s">
        <v>41</v>
      </c>
      <c r="D25" s="28"/>
      <c r="E25" s="44"/>
      <c r="F25" s="15"/>
    </row>
    <row r="26" spans="1:6" ht="42.75">
      <c r="A26" s="11">
        <v>9</v>
      </c>
      <c r="B26" s="12" t="s">
        <v>12</v>
      </c>
      <c r="C26" s="29" t="s">
        <v>72</v>
      </c>
      <c r="D26" s="12" t="s">
        <v>6</v>
      </c>
      <c r="E26" s="17">
        <v>12</v>
      </c>
      <c r="F26" s="15"/>
    </row>
    <row r="27" spans="1:6">
      <c r="A27" s="39"/>
      <c r="B27" s="28"/>
      <c r="C27" s="48">
        <v>6</v>
      </c>
      <c r="D27" s="28"/>
      <c r="E27" s="44"/>
      <c r="F27" s="15"/>
    </row>
    <row r="28" spans="1:6" ht="42.75">
      <c r="A28" s="11">
        <v>10</v>
      </c>
      <c r="B28" s="12" t="s">
        <v>12</v>
      </c>
      <c r="C28" s="29" t="s">
        <v>43</v>
      </c>
      <c r="D28" s="12" t="s">
        <v>6</v>
      </c>
      <c r="E28" s="17">
        <v>42</v>
      </c>
      <c r="F28" s="15"/>
    </row>
    <row r="29" spans="1:6">
      <c r="A29" s="39"/>
      <c r="B29" s="28"/>
      <c r="C29" s="30" t="s">
        <v>42</v>
      </c>
      <c r="D29" s="28"/>
      <c r="E29" s="44"/>
      <c r="F29" s="15"/>
    </row>
    <row r="30" spans="1:6" ht="60.75" customHeight="1">
      <c r="A30" s="11">
        <v>11</v>
      </c>
      <c r="B30" s="12" t="s">
        <v>12</v>
      </c>
      <c r="C30" s="50" t="s">
        <v>44</v>
      </c>
      <c r="D30" s="49" t="s">
        <v>46</v>
      </c>
      <c r="E30" s="17">
        <v>2</v>
      </c>
      <c r="F30" s="15"/>
    </row>
    <row r="31" spans="1:6" ht="15" customHeight="1">
      <c r="A31" s="39"/>
      <c r="B31" s="28"/>
      <c r="C31" s="32">
        <v>2</v>
      </c>
      <c r="D31" s="28"/>
      <c r="E31" s="55"/>
      <c r="F31" s="15"/>
    </row>
    <row r="32" spans="1:6" ht="57">
      <c r="A32" s="11">
        <v>12</v>
      </c>
      <c r="B32" s="12" t="s">
        <v>12</v>
      </c>
      <c r="C32" s="29" t="s">
        <v>45</v>
      </c>
      <c r="D32" s="12" t="s">
        <v>46</v>
      </c>
      <c r="E32" s="17">
        <v>8</v>
      </c>
      <c r="F32" s="15"/>
    </row>
    <row r="33" spans="1:6">
      <c r="A33" s="39"/>
      <c r="B33" s="28"/>
      <c r="C33" s="30" t="s">
        <v>47</v>
      </c>
      <c r="D33" s="28"/>
      <c r="E33" s="55"/>
      <c r="F33" s="15"/>
    </row>
    <row r="34" spans="1:6" ht="28.5">
      <c r="A34" s="11">
        <v>13</v>
      </c>
      <c r="B34" s="12" t="s">
        <v>12</v>
      </c>
      <c r="C34" s="29" t="s">
        <v>13</v>
      </c>
      <c r="D34" s="12" t="s">
        <v>8</v>
      </c>
      <c r="E34" s="17">
        <v>19.2</v>
      </c>
      <c r="F34" s="15"/>
    </row>
    <row r="35" spans="1:6">
      <c r="A35" s="39"/>
      <c r="B35" s="12"/>
      <c r="C35" s="30" t="s">
        <v>48</v>
      </c>
      <c r="D35" s="28"/>
      <c r="E35" s="55"/>
      <c r="F35" s="15"/>
    </row>
    <row r="36" spans="1:6" ht="15">
      <c r="A36" s="24" t="s">
        <v>31</v>
      </c>
      <c r="B36" s="86" t="s">
        <v>54</v>
      </c>
      <c r="C36" s="87"/>
      <c r="D36" s="88"/>
      <c r="E36" s="16"/>
      <c r="F36" s="15"/>
    </row>
    <row r="37" spans="1:6" ht="57">
      <c r="A37" s="11">
        <v>14</v>
      </c>
      <c r="B37" s="12" t="s">
        <v>66</v>
      </c>
      <c r="C37" s="29" t="s">
        <v>55</v>
      </c>
      <c r="D37" s="12" t="s">
        <v>8</v>
      </c>
      <c r="E37" s="51">
        <v>14.4</v>
      </c>
      <c r="F37" s="15"/>
    </row>
    <row r="38" spans="1:6">
      <c r="A38" s="39"/>
      <c r="B38" s="28"/>
      <c r="C38" s="30" t="s">
        <v>57</v>
      </c>
      <c r="D38" s="28"/>
      <c r="E38" s="55"/>
      <c r="F38" s="15"/>
    </row>
    <row r="39" spans="1:6" ht="42.75">
      <c r="A39" s="11">
        <v>15</v>
      </c>
      <c r="B39" s="12" t="s">
        <v>66</v>
      </c>
      <c r="C39" s="33" t="s">
        <v>56</v>
      </c>
      <c r="D39" s="12" t="s">
        <v>8</v>
      </c>
      <c r="E39" s="17">
        <v>2.16</v>
      </c>
      <c r="F39" s="15"/>
    </row>
    <row r="40" spans="1:6">
      <c r="A40" s="39"/>
      <c r="B40" s="28"/>
      <c r="C40" s="34" t="s">
        <v>59</v>
      </c>
      <c r="D40" s="28"/>
      <c r="E40" s="55"/>
      <c r="F40" s="15"/>
    </row>
    <row r="41" spans="1:6" ht="42.75">
      <c r="A41" s="11">
        <v>16</v>
      </c>
      <c r="B41" s="12" t="s">
        <v>66</v>
      </c>
      <c r="C41" s="29" t="s">
        <v>60</v>
      </c>
      <c r="D41" s="12" t="s">
        <v>6</v>
      </c>
      <c r="E41" s="17">
        <v>12</v>
      </c>
      <c r="F41" s="15"/>
    </row>
    <row r="42" spans="1:6">
      <c r="A42" s="39"/>
      <c r="B42" s="28"/>
      <c r="C42" s="35">
        <v>12</v>
      </c>
      <c r="D42" s="28"/>
      <c r="E42" s="55"/>
      <c r="F42" s="15"/>
    </row>
    <row r="43" spans="1:6" ht="57">
      <c r="A43" s="11">
        <v>17</v>
      </c>
      <c r="B43" s="12" t="s">
        <v>66</v>
      </c>
      <c r="C43" s="29" t="s">
        <v>61</v>
      </c>
      <c r="D43" s="12" t="s">
        <v>46</v>
      </c>
      <c r="E43" s="17">
        <v>2</v>
      </c>
      <c r="F43" s="15"/>
    </row>
    <row r="44" spans="1:6">
      <c r="A44" s="39"/>
      <c r="B44" s="28"/>
      <c r="C44" s="32">
        <v>2</v>
      </c>
      <c r="D44" s="28"/>
      <c r="E44" s="55"/>
      <c r="F44" s="15"/>
    </row>
    <row r="45" spans="1:6" ht="28.5">
      <c r="A45" s="11">
        <v>18</v>
      </c>
      <c r="B45" s="12" t="s">
        <v>66</v>
      </c>
      <c r="C45" s="29" t="s">
        <v>13</v>
      </c>
      <c r="D45" s="12" t="s">
        <v>8</v>
      </c>
      <c r="E45" s="17">
        <v>5.76</v>
      </c>
      <c r="F45" s="15"/>
    </row>
    <row r="46" spans="1:6">
      <c r="A46" s="39"/>
      <c r="B46" s="28"/>
      <c r="C46" s="30" t="s">
        <v>62</v>
      </c>
      <c r="D46" s="28"/>
      <c r="E46" s="55"/>
      <c r="F46" s="15"/>
    </row>
    <row r="47" spans="1:6" ht="15">
      <c r="A47" s="39" t="s">
        <v>32</v>
      </c>
      <c r="B47" s="86" t="s">
        <v>63</v>
      </c>
      <c r="C47" s="87"/>
      <c r="D47" s="88"/>
      <c r="E47" s="16"/>
      <c r="F47" s="15"/>
    </row>
    <row r="48" spans="1:6" ht="28.5">
      <c r="A48" s="11">
        <v>19</v>
      </c>
      <c r="B48" s="12" t="s">
        <v>14</v>
      </c>
      <c r="C48" s="29" t="s">
        <v>64</v>
      </c>
      <c r="D48" s="12" t="s">
        <v>7</v>
      </c>
      <c r="E48" s="17">
        <v>133</v>
      </c>
      <c r="F48" s="15"/>
    </row>
    <row r="49" spans="1:6">
      <c r="A49" s="39"/>
      <c r="B49" s="28"/>
      <c r="C49" s="30" t="s">
        <v>65</v>
      </c>
      <c r="D49" s="28"/>
      <c r="E49" s="55"/>
      <c r="F49" s="15"/>
    </row>
    <row r="50" spans="1:6" ht="42.75">
      <c r="A50" s="11">
        <v>20</v>
      </c>
      <c r="B50" s="12" t="s">
        <v>16</v>
      </c>
      <c r="C50" s="36" t="s">
        <v>24</v>
      </c>
      <c r="D50" s="12" t="s">
        <v>7</v>
      </c>
      <c r="E50" s="17">
        <v>133</v>
      </c>
      <c r="F50" s="15"/>
    </row>
    <row r="51" spans="1:6">
      <c r="A51" s="39"/>
      <c r="B51" s="28"/>
      <c r="C51" s="32">
        <v>133</v>
      </c>
      <c r="D51" s="28"/>
      <c r="E51" s="55"/>
      <c r="F51" s="15"/>
    </row>
    <row r="52" spans="1:6" ht="42.75">
      <c r="A52" s="11">
        <v>21</v>
      </c>
      <c r="B52" s="12" t="s">
        <v>17</v>
      </c>
      <c r="C52" s="36" t="s">
        <v>76</v>
      </c>
      <c r="D52" s="12" t="s">
        <v>7</v>
      </c>
      <c r="E52" s="17">
        <v>133</v>
      </c>
      <c r="F52" s="15"/>
    </row>
    <row r="53" spans="1:6">
      <c r="A53" s="39"/>
      <c r="B53" s="28"/>
      <c r="C53" s="32">
        <v>133</v>
      </c>
      <c r="D53" s="54"/>
      <c r="E53" s="55"/>
      <c r="F53" s="15"/>
    </row>
    <row r="54" spans="1:6" ht="15">
      <c r="A54" s="24" t="s">
        <v>68</v>
      </c>
      <c r="B54" s="86" t="s">
        <v>15</v>
      </c>
      <c r="C54" s="87"/>
      <c r="D54" s="88"/>
      <c r="E54" s="56"/>
      <c r="F54" s="15"/>
    </row>
    <row r="55" spans="1:6" ht="28.5">
      <c r="A55" s="11">
        <v>22</v>
      </c>
      <c r="B55" s="12" t="s">
        <v>14</v>
      </c>
      <c r="C55" s="36" t="s">
        <v>50</v>
      </c>
      <c r="D55" s="14" t="s">
        <v>7</v>
      </c>
      <c r="E55" s="18">
        <v>4836</v>
      </c>
      <c r="F55" s="15"/>
    </row>
    <row r="56" spans="1:6">
      <c r="A56" s="39"/>
      <c r="B56" s="28"/>
      <c r="C56" s="37" t="s">
        <v>49</v>
      </c>
      <c r="D56" s="53"/>
      <c r="E56" s="57"/>
      <c r="F56" s="15"/>
    </row>
    <row r="57" spans="1:6" ht="42.75">
      <c r="A57" s="11">
        <v>23</v>
      </c>
      <c r="B57" s="12" t="s">
        <v>16</v>
      </c>
      <c r="C57" s="36" t="s">
        <v>24</v>
      </c>
      <c r="D57" s="14" t="s">
        <v>7</v>
      </c>
      <c r="E57" s="17">
        <v>4836</v>
      </c>
      <c r="F57" s="15"/>
    </row>
    <row r="58" spans="1:6">
      <c r="A58" s="39"/>
      <c r="B58" s="28"/>
      <c r="C58" s="38">
        <v>4836</v>
      </c>
      <c r="D58" s="53"/>
      <c r="E58" s="55"/>
      <c r="F58" s="15"/>
    </row>
    <row r="59" spans="1:6" ht="42.75">
      <c r="A59" s="11">
        <v>24</v>
      </c>
      <c r="B59" s="12" t="s">
        <v>17</v>
      </c>
      <c r="C59" s="36" t="s">
        <v>76</v>
      </c>
      <c r="D59" s="14" t="s">
        <v>7</v>
      </c>
      <c r="E59" s="17">
        <v>4836</v>
      </c>
      <c r="F59" s="15"/>
    </row>
    <row r="60" spans="1:6">
      <c r="A60" s="11"/>
      <c r="B60" s="28"/>
      <c r="C60" s="38">
        <v>4836</v>
      </c>
      <c r="D60" s="53"/>
      <c r="E60" s="55"/>
      <c r="F60" s="15"/>
    </row>
    <row r="61" spans="1:6" ht="15">
      <c r="A61" s="39" t="s">
        <v>69</v>
      </c>
      <c r="B61" s="86" t="s">
        <v>18</v>
      </c>
      <c r="C61" s="87"/>
      <c r="D61" s="88"/>
      <c r="E61" s="56"/>
      <c r="F61" s="15"/>
    </row>
    <row r="62" spans="1:6" ht="28.5">
      <c r="A62" s="11">
        <v>25</v>
      </c>
      <c r="B62" s="15" t="s">
        <v>67</v>
      </c>
      <c r="C62" s="36" t="s">
        <v>51</v>
      </c>
      <c r="D62" s="15" t="s">
        <v>7</v>
      </c>
      <c r="E62" s="17">
        <v>3348</v>
      </c>
      <c r="F62" s="15"/>
    </row>
    <row r="63" spans="1:6">
      <c r="A63" s="39"/>
      <c r="B63" s="52"/>
      <c r="C63" s="37" t="s">
        <v>52</v>
      </c>
      <c r="D63" s="52"/>
      <c r="E63" s="55"/>
      <c r="F63" s="15"/>
    </row>
    <row r="64" spans="1:6">
      <c r="A64" s="9"/>
      <c r="C64" s="10"/>
      <c r="D64" s="3"/>
      <c r="E64" s="8"/>
    </row>
    <row r="65" spans="1:5">
      <c r="A65" s="9"/>
      <c r="C65" s="10"/>
      <c r="D65" s="3"/>
      <c r="E65" s="8"/>
    </row>
    <row r="66" spans="1:5">
      <c r="A66" s="9"/>
      <c r="C66" s="10"/>
      <c r="D66" s="3"/>
      <c r="E66" s="8"/>
    </row>
    <row r="68" spans="1:5">
      <c r="A68" s="89"/>
      <c r="B68" s="89"/>
      <c r="C68" s="89"/>
      <c r="D68" s="89"/>
      <c r="E68" s="89"/>
    </row>
    <row r="69" spans="1:5">
      <c r="A69" s="89"/>
      <c r="B69" s="89"/>
      <c r="C69" s="89"/>
      <c r="D69" s="89"/>
      <c r="E69" s="89"/>
    </row>
    <row r="73" spans="1:5">
      <c r="C73" s="3"/>
    </row>
    <row r="74" spans="1:5">
      <c r="C74" s="3"/>
    </row>
  </sheetData>
  <mergeCells count="12">
    <mergeCell ref="B61:D61"/>
    <mergeCell ref="A68:E68"/>
    <mergeCell ref="A69:E69"/>
    <mergeCell ref="A1:E1"/>
    <mergeCell ref="A2:E2"/>
    <mergeCell ref="B54:D54"/>
    <mergeCell ref="B7:D7"/>
    <mergeCell ref="B47:D47"/>
    <mergeCell ref="B36:D36"/>
    <mergeCell ref="B19:D19"/>
    <mergeCell ref="A3:E3"/>
    <mergeCell ref="B14:D14"/>
  </mergeCells>
  <phoneticPr fontId="2" type="noConversion"/>
  <pageMargins left="0.7" right="0.7" top="0.75" bottom="0.75" header="0.3" footer="0.3"/>
  <pageSetup paperSize="9" scale="8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4"/>
  <sheetViews>
    <sheetView tabSelected="1" view="pageBreakPreview" topLeftCell="A28" zoomScale="60" workbookViewId="0">
      <selection activeCell="K39" sqref="K39"/>
    </sheetView>
  </sheetViews>
  <sheetFormatPr defaultRowHeight="14.25"/>
  <cols>
    <col min="1" max="1" width="4" customWidth="1"/>
    <col min="2" max="2" width="9.875" customWidth="1"/>
    <col min="3" max="3" width="41.875" customWidth="1"/>
    <col min="5" max="5" width="9.125" customWidth="1"/>
    <col min="6" max="6" width="9.125" bestFit="1" customWidth="1"/>
    <col min="7" max="7" width="10.375" bestFit="1" customWidth="1"/>
    <col min="8" max="8" width="4.875" customWidth="1"/>
    <col min="9" max="9" width="7" customWidth="1"/>
    <col min="10" max="10" width="10.375" bestFit="1" customWidth="1"/>
  </cols>
  <sheetData>
    <row r="1" spans="1:7">
      <c r="F1" s="89" t="s">
        <v>78</v>
      </c>
      <c r="G1" s="89"/>
    </row>
    <row r="2" spans="1:7" ht="15">
      <c r="A2" s="90" t="s">
        <v>79</v>
      </c>
      <c r="B2" s="90"/>
      <c r="C2" s="90"/>
      <c r="D2" s="90"/>
      <c r="E2" s="90"/>
      <c r="F2" s="90"/>
      <c r="G2" s="90"/>
    </row>
    <row r="3" spans="1:7" ht="15">
      <c r="A3" s="90" t="s">
        <v>81</v>
      </c>
      <c r="B3" s="90"/>
      <c r="C3" s="90"/>
      <c r="D3" s="90"/>
      <c r="E3" s="90"/>
      <c r="F3" s="90"/>
      <c r="G3" s="90"/>
    </row>
    <row r="4" spans="1:7" ht="15">
      <c r="A4" s="90" t="s">
        <v>80</v>
      </c>
      <c r="B4" s="90"/>
      <c r="C4" s="90"/>
      <c r="D4" s="90"/>
      <c r="E4" s="90"/>
      <c r="F4" s="90"/>
      <c r="G4" s="90"/>
    </row>
    <row r="5" spans="1:7">
      <c r="A5" s="1"/>
      <c r="C5" s="1"/>
      <c r="D5" s="1"/>
      <c r="E5" s="23"/>
    </row>
    <row r="6" spans="1:7" ht="30">
      <c r="A6" s="4" t="s">
        <v>0</v>
      </c>
      <c r="B6" s="5" t="s">
        <v>1</v>
      </c>
      <c r="C6" s="6" t="s">
        <v>2</v>
      </c>
      <c r="D6" s="7" t="s">
        <v>19</v>
      </c>
      <c r="E6" s="22" t="s">
        <v>20</v>
      </c>
      <c r="F6" s="69" t="s">
        <v>70</v>
      </c>
      <c r="G6" s="69" t="s">
        <v>71</v>
      </c>
    </row>
    <row r="7" spans="1:7">
      <c r="A7" s="24">
        <v>1</v>
      </c>
      <c r="B7" s="24">
        <v>2</v>
      </c>
      <c r="C7" s="24">
        <v>3</v>
      </c>
      <c r="D7" s="40">
        <v>4</v>
      </c>
      <c r="E7" s="24">
        <v>5</v>
      </c>
      <c r="F7" s="65">
        <v>6</v>
      </c>
      <c r="G7" s="65">
        <v>7</v>
      </c>
    </row>
    <row r="8" spans="1:7" ht="15">
      <c r="A8" s="24" t="s">
        <v>28</v>
      </c>
      <c r="B8" s="91" t="str">
        <f>Przedmiar!B7</f>
        <v>Roboty przygotowawcze</v>
      </c>
      <c r="C8" s="92"/>
      <c r="D8" s="93"/>
      <c r="E8" s="25"/>
      <c r="F8" s="66"/>
      <c r="G8" s="67"/>
    </row>
    <row r="9" spans="1:7" ht="28.5">
      <c r="A9" s="40">
        <v>1</v>
      </c>
      <c r="B9" s="61" t="s">
        <v>4</v>
      </c>
      <c r="C9" s="58" t="str">
        <f>Przedmiar!C8</f>
        <v xml:space="preserve">Roboty pomiarowe przy liniowych robotach ziemnych inwentaryzacja powykonawcza  km </v>
      </c>
      <c r="D9" s="64" t="s">
        <v>3</v>
      </c>
      <c r="E9" s="77">
        <f>Przedmiar!E8</f>
        <v>1.23</v>
      </c>
      <c r="F9" s="79">
        <v>0</v>
      </c>
      <c r="G9" s="77">
        <f>E9*F9</f>
        <v>0</v>
      </c>
    </row>
    <row r="10" spans="1:7">
      <c r="A10" s="39">
        <v>2</v>
      </c>
      <c r="B10" s="61" t="s">
        <v>25</v>
      </c>
      <c r="C10" s="58" t="str">
        <f>Przedmiar!C10</f>
        <v xml:space="preserve">Karczowanie krzaków o średnim zagęszczeniu                                        </v>
      </c>
      <c r="D10" s="28" t="s">
        <v>21</v>
      </c>
      <c r="E10" s="77">
        <f>Przedmiar!E10</f>
        <v>0.57999999999999996</v>
      </c>
      <c r="F10" s="80">
        <v>0</v>
      </c>
      <c r="G10" s="77">
        <f>E10*F10</f>
        <v>0</v>
      </c>
    </row>
    <row r="11" spans="1:7">
      <c r="A11" s="39">
        <v>3</v>
      </c>
      <c r="B11" s="61" t="s">
        <v>26</v>
      </c>
      <c r="C11" s="58" t="str">
        <f>Przedmiar!C12</f>
        <v xml:space="preserve">Zdjęcie warstwy Humusu gr 10 cm                       </v>
      </c>
      <c r="D11" s="28" t="s">
        <v>8</v>
      </c>
      <c r="E11" s="77">
        <f>Przedmiar!E12</f>
        <v>581.25</v>
      </c>
      <c r="F11" s="79">
        <v>0</v>
      </c>
      <c r="G11" s="77">
        <f>E11*F11</f>
        <v>0</v>
      </c>
    </row>
    <row r="12" spans="1:7" ht="15">
      <c r="A12" s="24" t="s">
        <v>29</v>
      </c>
      <c r="B12" s="86" t="str">
        <f>Przedmiar!B14</f>
        <v>Roboty ziemne</v>
      </c>
      <c r="C12" s="87"/>
      <c r="D12" s="88"/>
      <c r="E12" s="81"/>
      <c r="F12" s="79"/>
      <c r="G12" s="77"/>
    </row>
    <row r="13" spans="1:7" ht="42.75">
      <c r="A13" s="24">
        <v>4</v>
      </c>
      <c r="B13" s="61" t="s">
        <v>10</v>
      </c>
      <c r="C13" s="58" t="str">
        <f>Przedmiar!C15</f>
        <v>Wykonanie wykopów wraz z wykonaniem rowów przydrożnych z transportem urobku w obrębie lub poza teren budowy wg tabeli robót  ziemnych</v>
      </c>
      <c r="D13" s="61" t="s">
        <v>8</v>
      </c>
      <c r="E13" s="77">
        <f>Przedmiar!E15</f>
        <v>988</v>
      </c>
      <c r="F13" s="79">
        <v>0</v>
      </c>
      <c r="G13" s="77">
        <f>E13*F13</f>
        <v>0</v>
      </c>
    </row>
    <row r="14" spans="1:7" ht="42.75">
      <c r="A14" s="39">
        <v>5</v>
      </c>
      <c r="B14" s="61" t="s">
        <v>11</v>
      </c>
      <c r="C14" s="58" t="str">
        <f>Przedmiar!C17</f>
        <v>Wykonanie nasypów pobocza ziemne z transportem urobku w obrębie lub poza terenem budowy wg tabeli robót ziemnych</v>
      </c>
      <c r="D14" s="28" t="s">
        <v>8</v>
      </c>
      <c r="E14" s="78">
        <f>Przedmiar!E17</f>
        <v>783</v>
      </c>
      <c r="F14" s="79">
        <v>0</v>
      </c>
      <c r="G14" s="77">
        <f>E14*F14</f>
        <v>0</v>
      </c>
    </row>
    <row r="15" spans="1:7" ht="15">
      <c r="A15" s="24" t="s">
        <v>30</v>
      </c>
      <c r="B15" s="86" t="str">
        <f>Przedmiar!B19</f>
        <v>Przepusty pod zjazdami i na drogi boczne</v>
      </c>
      <c r="C15" s="87"/>
      <c r="D15" s="88"/>
      <c r="E15" s="82"/>
      <c r="F15" s="79"/>
      <c r="G15" s="77"/>
    </row>
    <row r="16" spans="1:7" ht="28.5">
      <c r="A16" s="24">
        <v>6</v>
      </c>
      <c r="B16" s="61" t="s">
        <v>10</v>
      </c>
      <c r="C16" s="58" t="str">
        <f>Przedmiar!C20</f>
        <v>Rozebranie przepustu d=40 cm materiał do ponownego wykorzysyania</v>
      </c>
      <c r="D16" s="61" t="s">
        <v>6</v>
      </c>
      <c r="E16" s="77">
        <f>Przedmiar!E20</f>
        <v>6</v>
      </c>
      <c r="F16" s="79">
        <v>0</v>
      </c>
      <c r="G16" s="77">
        <f t="shared" ref="G16:G23" si="0">E16*F16</f>
        <v>0</v>
      </c>
    </row>
    <row r="17" spans="1:7" ht="57">
      <c r="A17" s="39">
        <v>7</v>
      </c>
      <c r="B17" s="61" t="s">
        <v>10</v>
      </c>
      <c r="C17" s="58" t="str">
        <f>Przedmiar!C22</f>
        <v>Wykonanie wykopu pod projektowany przepust i ławę wraz z profilowaniem i zagęszczeniem wykopu pod przepust d=40 cm powierzchnia przepustu wraz z ławą 1m2</v>
      </c>
      <c r="D17" s="28" t="s">
        <v>8</v>
      </c>
      <c r="E17" s="77">
        <f>Przedmiar!E22</f>
        <v>48</v>
      </c>
      <c r="F17" s="79">
        <v>0</v>
      </c>
      <c r="G17" s="77">
        <f t="shared" si="0"/>
        <v>0</v>
      </c>
    </row>
    <row r="18" spans="1:7" ht="42.75">
      <c r="A18" s="39">
        <v>8</v>
      </c>
      <c r="B18" s="61" t="s">
        <v>12</v>
      </c>
      <c r="C18" s="59" t="str">
        <f>Przedmiar!C24</f>
        <v xml:space="preserve">Ława fundamentowa z kruszywa łamanego0/31,5 o wymiarach 0.5x 0.20 pod przepust z rur PEHD o średnicy wew. 40 cm </v>
      </c>
      <c r="D18" s="28" t="s">
        <v>8</v>
      </c>
      <c r="E18" s="77">
        <f>Przedmiar!E24</f>
        <v>4.8</v>
      </c>
      <c r="F18" s="79">
        <v>0</v>
      </c>
      <c r="G18" s="77">
        <f t="shared" si="0"/>
        <v>0</v>
      </c>
    </row>
    <row r="19" spans="1:7" ht="42.75">
      <c r="A19" s="39">
        <v>9</v>
      </c>
      <c r="B19" s="61" t="s">
        <v>12</v>
      </c>
      <c r="C19" s="58" t="str">
        <f>Przedmiar!C26</f>
        <v>Przepust z rur PEHD o średnicy wew. 40 cm na podsypce z piasku luźno ułożonego gr. 5.0 cm materiał z rozbiórki</v>
      </c>
      <c r="D19" s="28" t="s">
        <v>6</v>
      </c>
      <c r="E19" s="77">
        <f>Przedmiar!E26</f>
        <v>12</v>
      </c>
      <c r="F19" s="79">
        <v>0</v>
      </c>
      <c r="G19" s="77">
        <f t="shared" si="0"/>
        <v>0</v>
      </c>
    </row>
    <row r="20" spans="1:7" ht="42.75">
      <c r="A20" s="39">
        <v>10</v>
      </c>
      <c r="B20" s="61" t="s">
        <v>12</v>
      </c>
      <c r="C20" s="58" t="str">
        <f>Przedmiar!C28</f>
        <v>Przepust z rur PEHD o średnicy wew. 40 cmna podsypce z piasku luźno ułożonego gr. 5.0 cm materiał wykonawcy</v>
      </c>
      <c r="D20" s="28" t="s">
        <v>6</v>
      </c>
      <c r="E20" s="77">
        <f>Przedmiar!E28</f>
        <v>42</v>
      </c>
      <c r="F20" s="79">
        <v>0</v>
      </c>
      <c r="G20" s="77">
        <f t="shared" si="0"/>
        <v>0</v>
      </c>
    </row>
    <row r="21" spans="1:7" ht="57">
      <c r="A21" s="39">
        <v>11</v>
      </c>
      <c r="B21" s="61" t="s">
        <v>12</v>
      </c>
      <c r="C21" s="58" t="str">
        <f>Przedmiar!C30</f>
        <v>Scianki czołowe prefabrykowane dla przepust z rur PEHD o średnicy wew. 40 cm na podsypce z piasku luźno ułożonego gr. 5.0 cm materiał z rozbiórki</v>
      </c>
      <c r="D21" s="61" t="s">
        <v>46</v>
      </c>
      <c r="E21" s="77">
        <f>Przedmiar!E30</f>
        <v>2</v>
      </c>
      <c r="F21" s="79">
        <v>0</v>
      </c>
      <c r="G21" s="77">
        <f t="shared" si="0"/>
        <v>0</v>
      </c>
    </row>
    <row r="22" spans="1:7" ht="57">
      <c r="A22" s="39">
        <v>12</v>
      </c>
      <c r="B22" s="61" t="s">
        <v>12</v>
      </c>
      <c r="C22" s="58" t="str">
        <f>Przedmiar!C32</f>
        <v>Scianki czołowe prefabrykowane dla przepust z rur PEHD o średnicy wew. 40 cm na podsypce z piasku luźno ułożonego gr. 5.0 cm materiał wykonawcy</v>
      </c>
      <c r="D22" s="28" t="s">
        <v>46</v>
      </c>
      <c r="E22" s="77">
        <f>Przedmiar!E32</f>
        <v>8</v>
      </c>
      <c r="F22" s="79">
        <v>0</v>
      </c>
      <c r="G22" s="77">
        <f t="shared" si="0"/>
        <v>0</v>
      </c>
    </row>
    <row r="23" spans="1:7" ht="28.5">
      <c r="A23" s="39">
        <v>13</v>
      </c>
      <c r="B23" s="61" t="s">
        <v>12</v>
      </c>
      <c r="C23" s="58" t="str">
        <f>Przedmiar!C34</f>
        <v>Zasypanie przepustów z rur PEHD pospółką wraz z zagęszczeniem</v>
      </c>
      <c r="D23" s="28" t="s">
        <v>8</v>
      </c>
      <c r="E23" s="77">
        <f>Przedmiar!E34</f>
        <v>19.2</v>
      </c>
      <c r="F23" s="79">
        <v>0</v>
      </c>
      <c r="G23" s="77">
        <f t="shared" si="0"/>
        <v>0</v>
      </c>
    </row>
    <row r="24" spans="1:7" ht="15">
      <c r="A24" s="24" t="s">
        <v>31</v>
      </c>
      <c r="B24" s="86" t="str">
        <f>Przedmiar!B36</f>
        <v>Przepust pod koroną drogi powiatowej</v>
      </c>
      <c r="C24" s="87"/>
      <c r="D24" s="88"/>
      <c r="E24" s="77"/>
      <c r="F24" s="79"/>
      <c r="G24" s="77"/>
    </row>
    <row r="25" spans="1:7" ht="57">
      <c r="A25" s="24">
        <v>14</v>
      </c>
      <c r="B25" s="61" t="s">
        <v>66</v>
      </c>
      <c r="C25" s="58" t="str">
        <f>Przedmiar!C37</f>
        <v>Wykonanie wykopu pod projektowany przepust i ławę wraz z profilowaniem i zagęszczeniem wykopu pod przepust d=50 cm powierzchnia przepustu wraz z ławą 1,2m2</v>
      </c>
      <c r="D25" s="61" t="s">
        <v>8</v>
      </c>
      <c r="E25" s="77">
        <f>Przedmiar!E37</f>
        <v>14.4</v>
      </c>
      <c r="F25" s="79">
        <v>0</v>
      </c>
      <c r="G25" s="77">
        <f>E25*F25</f>
        <v>0</v>
      </c>
    </row>
    <row r="26" spans="1:7" ht="42.75">
      <c r="A26" s="39">
        <v>15</v>
      </c>
      <c r="B26" s="61" t="s">
        <v>66</v>
      </c>
      <c r="C26" s="59" t="str">
        <f>Przedmiar!C39</f>
        <v xml:space="preserve">Ława fundamentowa z kruszywa łamanego0/31,5 o wymiarach 0.6x 0.30 pod przepust z rur PEHD o średnicy wew. 50 cm </v>
      </c>
      <c r="D26" s="28" t="s">
        <v>8</v>
      </c>
      <c r="E26" s="77">
        <f>Przedmiar!E39</f>
        <v>2.16</v>
      </c>
      <c r="F26" s="79">
        <v>0</v>
      </c>
      <c r="G26" s="77">
        <f>E26*F26</f>
        <v>0</v>
      </c>
    </row>
    <row r="27" spans="1:7" ht="42.75">
      <c r="A27" s="39">
        <v>16</v>
      </c>
      <c r="B27" s="61" t="s">
        <v>66</v>
      </c>
      <c r="C27" s="58" t="str">
        <f>Przedmiar!C41</f>
        <v>Przepust z rur PEHD o średnicy wew. 50 cm na podsypce z piasku luźno ułożonego gr. 5.0 cm materiał wykonawcy</v>
      </c>
      <c r="D27" s="28" t="s">
        <v>6</v>
      </c>
      <c r="E27" s="77">
        <f>Przedmiar!E41</f>
        <v>12</v>
      </c>
      <c r="F27" s="79">
        <v>0</v>
      </c>
      <c r="G27" s="77">
        <f>E27*F27</f>
        <v>0</v>
      </c>
    </row>
    <row r="28" spans="1:7" ht="57">
      <c r="A28" s="39">
        <v>17</v>
      </c>
      <c r="B28" s="61" t="s">
        <v>66</v>
      </c>
      <c r="C28" s="58" t="str">
        <f>Przedmiar!C43</f>
        <v>Scianki czołowe prefabrykowane dla przepust z rur PEHD o średnicy wew. 50 cm na podsypce z piasku luźno ułożonego gr. 5.0 cm materiał wykonawcy</v>
      </c>
      <c r="D28" s="28" t="s">
        <v>46</v>
      </c>
      <c r="E28" s="77">
        <f>Przedmiar!E43</f>
        <v>2</v>
      </c>
      <c r="F28" s="79">
        <v>0</v>
      </c>
      <c r="G28" s="77">
        <f>E28*F28</f>
        <v>0</v>
      </c>
    </row>
    <row r="29" spans="1:7" ht="28.5">
      <c r="A29" s="39">
        <v>18</v>
      </c>
      <c r="B29" s="61" t="s">
        <v>66</v>
      </c>
      <c r="C29" s="58" t="str">
        <f>Przedmiar!C45</f>
        <v>Zasypanie przepustów z rur PEHD pospółką wraz z zagęszczeniem</v>
      </c>
      <c r="D29" s="28" t="s">
        <v>8</v>
      </c>
      <c r="E29" s="77">
        <f>Przedmiar!E45</f>
        <v>5.76</v>
      </c>
      <c r="F29" s="79">
        <v>0</v>
      </c>
      <c r="G29" s="77">
        <f>E29*F29</f>
        <v>0</v>
      </c>
    </row>
    <row r="30" spans="1:7" ht="15">
      <c r="A30" s="39" t="s">
        <v>32</v>
      </c>
      <c r="B30" s="86" t="str">
        <f>Przedmiar!B47</f>
        <v>Zjazdy na drogi boczne</v>
      </c>
      <c r="C30" s="87"/>
      <c r="D30" s="88"/>
      <c r="E30" s="77"/>
      <c r="F30" s="79"/>
      <c r="G30" s="77"/>
    </row>
    <row r="31" spans="1:7" ht="29.25" customHeight="1">
      <c r="A31" s="39">
        <v>19</v>
      </c>
      <c r="B31" s="61" t="s">
        <v>14</v>
      </c>
      <c r="C31" s="29" t="str">
        <f>Przedmiar!C48</f>
        <v>Koryto wykonane na włączeniu dróg o głębokosci 40,0 cm</v>
      </c>
      <c r="D31" s="61" t="s">
        <v>7</v>
      </c>
      <c r="E31" s="77">
        <f>Przedmiar!E48</f>
        <v>133</v>
      </c>
      <c r="F31" s="79">
        <v>0</v>
      </c>
      <c r="G31" s="77">
        <f>E31*F31</f>
        <v>0</v>
      </c>
    </row>
    <row r="32" spans="1:7" ht="42.75">
      <c r="A32" s="24">
        <v>20</v>
      </c>
      <c r="B32" s="61" t="s">
        <v>16</v>
      </c>
      <c r="C32" s="60" t="str">
        <f>Przedmiar!C50</f>
        <v>Warstwa odsączająca wykonana i zagęszczona mechanicznie gruboś warstwy  po zagęszczeniu 20.0 cm</v>
      </c>
      <c r="D32" s="61" t="s">
        <v>7</v>
      </c>
      <c r="E32" s="77">
        <f>Przedmiar!E50</f>
        <v>133</v>
      </c>
      <c r="F32" s="79">
        <v>0</v>
      </c>
      <c r="G32" s="77">
        <f>E32*F32</f>
        <v>0</v>
      </c>
    </row>
    <row r="33" spans="1:10" ht="42.75">
      <c r="A33" s="39">
        <v>21</v>
      </c>
      <c r="B33" s="61" t="s">
        <v>17</v>
      </c>
      <c r="C33" s="60" t="str">
        <f>Przedmiar!C52</f>
        <v xml:space="preserve">Podbudowa z kruszywa łamanego 0/31,5 (mieszanka optymalna ) gr. warstwy po zagęszczeniu 20 cm </v>
      </c>
      <c r="D33" s="28" t="s">
        <v>7</v>
      </c>
      <c r="E33" s="77">
        <f>Przedmiar!E52</f>
        <v>133</v>
      </c>
      <c r="F33" s="79">
        <v>0</v>
      </c>
      <c r="G33" s="77">
        <f>E33*F33</f>
        <v>0</v>
      </c>
      <c r="J33" s="68"/>
    </row>
    <row r="34" spans="1:10" ht="15">
      <c r="A34" s="24" t="s">
        <v>68</v>
      </c>
      <c r="B34" s="86" t="str">
        <f>Przedmiar!B54</f>
        <v>Podbudowa</v>
      </c>
      <c r="C34" s="87"/>
      <c r="D34" s="88"/>
      <c r="E34" s="82"/>
      <c r="F34" s="79"/>
      <c r="G34" s="77"/>
    </row>
    <row r="35" spans="1:10" ht="28.5">
      <c r="A35" s="24">
        <v>22</v>
      </c>
      <c r="B35" s="61" t="s">
        <v>14</v>
      </c>
      <c r="C35" s="60" t="str">
        <f>Przedmiar!C55</f>
        <v xml:space="preserve">Profilowanie i zagęszczenie podłoża pod warstwy konstrukcyjne nawierzchni                </v>
      </c>
      <c r="D35" s="63" t="s">
        <v>7</v>
      </c>
      <c r="E35" s="83">
        <f>Przedmiar!E55</f>
        <v>4836</v>
      </c>
      <c r="F35" s="79">
        <v>0</v>
      </c>
      <c r="G35" s="77">
        <f>E35*F35</f>
        <v>0</v>
      </c>
    </row>
    <row r="36" spans="1:10" ht="42.75">
      <c r="A36" s="39">
        <v>23</v>
      </c>
      <c r="B36" s="61" t="s">
        <v>16</v>
      </c>
      <c r="C36" s="60" t="str">
        <f>Przedmiar!C57</f>
        <v>Warstwa odsączająca wykonana i zagęszczona mechanicznie gruboś warstwy  po zagęszczeniu 20.0 cm</v>
      </c>
      <c r="D36" s="62" t="s">
        <v>7</v>
      </c>
      <c r="E36" s="77">
        <f>Przedmiar!E57</f>
        <v>4836</v>
      </c>
      <c r="F36" s="79">
        <v>0</v>
      </c>
      <c r="G36" s="77">
        <f>E36*F36</f>
        <v>0</v>
      </c>
      <c r="I36" s="68"/>
    </row>
    <row r="37" spans="1:10" ht="42.75">
      <c r="A37" s="39">
        <v>24</v>
      </c>
      <c r="B37" s="61" t="s">
        <v>17</v>
      </c>
      <c r="C37" s="60" t="str">
        <f>Przedmiar!C59</f>
        <v xml:space="preserve">Podbudowa z kruszywa łamanego 0/31,5 (mieszanka optymalna ) gr. warstwy po zagęszczeniu 20 cm </v>
      </c>
      <c r="D37" s="62" t="s">
        <v>7</v>
      </c>
      <c r="E37" s="77">
        <f>Przedmiar!E59</f>
        <v>4836</v>
      </c>
      <c r="F37" s="79">
        <v>0</v>
      </c>
      <c r="G37" s="77">
        <f>E37*F37</f>
        <v>0</v>
      </c>
      <c r="J37" s="68"/>
    </row>
    <row r="38" spans="1:10" ht="15">
      <c r="A38" s="39" t="s">
        <v>69</v>
      </c>
      <c r="B38" s="86" t="str">
        <f>Przedmiar!B61</f>
        <v>Roboty wykończeniowe</v>
      </c>
      <c r="C38" s="87"/>
      <c r="D38" s="88"/>
      <c r="E38" s="82"/>
      <c r="F38" s="79"/>
      <c r="G38" s="77"/>
    </row>
    <row r="39" spans="1:10" ht="29.25" thickBot="1">
      <c r="A39" s="70">
        <v>25</v>
      </c>
      <c r="B39" s="71" t="s">
        <v>67</v>
      </c>
      <c r="C39" s="72" t="str">
        <f>Przedmiar!C62</f>
        <v xml:space="preserve">Wyprofilowanie i obrobienie na czysto dna i skarp rowów                                           </v>
      </c>
      <c r="D39" s="71" t="s">
        <v>7</v>
      </c>
      <c r="E39" s="84">
        <f>Przedmiar!E62</f>
        <v>3348</v>
      </c>
      <c r="F39" s="85">
        <v>0</v>
      </c>
      <c r="G39" s="84">
        <f>E39*F39</f>
        <v>0</v>
      </c>
    </row>
    <row r="40" spans="1:10" ht="15" thickBot="1">
      <c r="A40" s="94" t="s">
        <v>73</v>
      </c>
      <c r="B40" s="95"/>
      <c r="C40" s="95"/>
      <c r="D40" s="95"/>
      <c r="E40" s="95"/>
      <c r="F40" s="96"/>
      <c r="G40" s="76">
        <f>SUM(G9:G39)</f>
        <v>0</v>
      </c>
      <c r="J40" s="68"/>
    </row>
    <row r="41" spans="1:10" ht="15" thickBot="1">
      <c r="A41" s="94" t="s">
        <v>74</v>
      </c>
      <c r="B41" s="95"/>
      <c r="C41" s="95"/>
      <c r="D41" s="95"/>
      <c r="E41" s="95"/>
      <c r="F41" s="96"/>
      <c r="G41" s="76">
        <f>G40*0.23</f>
        <v>0</v>
      </c>
    </row>
    <row r="42" spans="1:10" ht="15" thickBot="1">
      <c r="A42" s="94" t="s">
        <v>75</v>
      </c>
      <c r="B42" s="95"/>
      <c r="C42" s="95"/>
      <c r="D42" s="95"/>
      <c r="E42" s="95"/>
      <c r="F42" s="96"/>
      <c r="G42" s="76">
        <f>G40+G41</f>
        <v>0</v>
      </c>
      <c r="J42" s="68"/>
    </row>
    <row r="43" spans="1:10">
      <c r="A43" s="73"/>
      <c r="B43" s="73"/>
      <c r="C43" s="73"/>
      <c r="D43" s="73"/>
      <c r="E43" s="73"/>
      <c r="F43" s="73"/>
      <c r="G43" s="74"/>
      <c r="J43" s="68"/>
    </row>
    <row r="46" spans="1:10" ht="15">
      <c r="D46" s="89"/>
      <c r="E46" s="89"/>
      <c r="G46" s="75"/>
    </row>
    <row r="48" spans="1:10">
      <c r="B48" s="89"/>
      <c r="C48" s="89"/>
      <c r="D48" s="89"/>
      <c r="E48" s="89"/>
      <c r="F48" s="89"/>
    </row>
    <row r="49" spans="2:7">
      <c r="B49" s="89"/>
      <c r="C49" s="89"/>
      <c r="D49" s="89"/>
      <c r="E49" s="89"/>
      <c r="F49" s="89"/>
    </row>
    <row r="50" spans="2:7">
      <c r="B50" s="1"/>
      <c r="C50" s="1"/>
      <c r="D50" s="1"/>
      <c r="E50" s="1"/>
      <c r="F50" s="1"/>
    </row>
    <row r="53" spans="2:7">
      <c r="C53" s="89"/>
      <c r="D53" s="89"/>
      <c r="E53" s="89"/>
      <c r="F53" s="89"/>
      <c r="G53" s="89"/>
    </row>
    <row r="54" spans="2:7">
      <c r="C54" s="89"/>
      <c r="D54" s="89"/>
      <c r="E54" s="89"/>
      <c r="F54" s="89"/>
      <c r="G54" s="89"/>
    </row>
  </sheetData>
  <mergeCells count="19">
    <mergeCell ref="D46:E46"/>
    <mergeCell ref="B48:F48"/>
    <mergeCell ref="C53:G53"/>
    <mergeCell ref="C54:G54"/>
    <mergeCell ref="B49:F49"/>
    <mergeCell ref="A42:F42"/>
    <mergeCell ref="B24:D24"/>
    <mergeCell ref="B38:D38"/>
    <mergeCell ref="F1:G1"/>
    <mergeCell ref="A2:G2"/>
    <mergeCell ref="B34:D34"/>
    <mergeCell ref="A40:F40"/>
    <mergeCell ref="A41:F41"/>
    <mergeCell ref="A4:G4"/>
    <mergeCell ref="A3:G3"/>
    <mergeCell ref="B8:D8"/>
    <mergeCell ref="B12:D12"/>
    <mergeCell ref="B15:D15"/>
    <mergeCell ref="B30:D30"/>
  </mergeCells>
  <phoneticPr fontId="2" type="noConversion"/>
  <pageMargins left="0.7" right="0.7" top="0.75" bottom="0.75" header="0.3" footer="0.3"/>
  <pageSetup paperSize="9" scale="57" orientation="portrait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Przedmiar</vt:lpstr>
      <vt:lpstr>Kosztorys</vt:lpstr>
      <vt:lpstr>Kosztorys!Obszar_wydruku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Chip</dc:creator>
  <cp:lastModifiedBy>pzd</cp:lastModifiedBy>
  <cp:lastPrinted>2016-02-16T14:23:02Z</cp:lastPrinted>
  <dcterms:created xsi:type="dcterms:W3CDTF">2014-03-15T14:24:14Z</dcterms:created>
  <dcterms:modified xsi:type="dcterms:W3CDTF">2016-07-19T07:46:50Z</dcterms:modified>
</cp:coreProperties>
</file>